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.vrsa.lt/DocLogix/Attachments/Current/DOKUMENTAI (13990)/1.2 E (11466831)/1.2 E-183/Checked-Out/"/>
    </mc:Choice>
  </mc:AlternateContent>
  <xr:revisionPtr revIDLastSave="0" documentId="13_ncr:1_{BD1AB56B-9180-4650-BB50-9C11F1DFF4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5 Saugios ir švarios gyvena..." sheetId="1" r:id="rId1"/>
    <sheet name="05 rodykliai" sheetId="2" r:id="rId2"/>
  </sheets>
  <definedNames>
    <definedName name="_xlnm._FilterDatabase" localSheetId="1" hidden="1">'05 rodykliai'!$A$9:$K$54</definedName>
    <definedName name="_xlnm._FilterDatabase" localSheetId="0" hidden="1">'05 Saugios ir švarios gyvena...'!$A$9:$P$55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J14" i="2"/>
  <c r="I22" i="2"/>
  <c r="J22" i="2"/>
  <c r="I25" i="2"/>
  <c r="J25" i="2"/>
  <c r="I28" i="2"/>
  <c r="J28" i="2"/>
  <c r="I31" i="2"/>
  <c r="J31" i="2"/>
  <c r="I40" i="2"/>
  <c r="J40" i="2"/>
  <c r="I43" i="2"/>
  <c r="J43" i="2"/>
  <c r="I47" i="2"/>
  <c r="I48" i="2" s="1"/>
  <c r="J47" i="2"/>
  <c r="J48" i="2" s="1"/>
  <c r="I50" i="2"/>
  <c r="J50" i="2"/>
  <c r="I51" i="2"/>
  <c r="J51" i="2"/>
  <c r="I53" i="2"/>
  <c r="I54" i="2" s="1"/>
  <c r="J53" i="2"/>
  <c r="J54" i="2" s="1"/>
  <c r="K53" i="2"/>
  <c r="K54" i="2" s="1"/>
  <c r="K51" i="2"/>
  <c r="K50" i="2"/>
  <c r="K47" i="2"/>
  <c r="K48" i="2" s="1"/>
  <c r="K43" i="2"/>
  <c r="K40" i="2"/>
  <c r="K31" i="2"/>
  <c r="K28" i="2"/>
  <c r="K25" i="2"/>
  <c r="K22" i="2"/>
  <c r="K14" i="2"/>
  <c r="I29" i="2" l="1"/>
  <c r="I44" i="2"/>
  <c r="J29" i="2"/>
  <c r="J44" i="2"/>
  <c r="K44" i="2"/>
  <c r="K29" i="2"/>
  <c r="I44" i="1" l="1"/>
  <c r="J44" i="1"/>
  <c r="K44" i="1"/>
  <c r="I41" i="1"/>
  <c r="J41" i="1"/>
  <c r="K41" i="1"/>
  <c r="I29" i="1"/>
  <c r="J29" i="1"/>
  <c r="K29" i="1"/>
  <c r="I22" i="1"/>
  <c r="J22" i="1"/>
  <c r="K22" i="1"/>
  <c r="I14" i="1"/>
  <c r="J14" i="1"/>
  <c r="K14" i="1"/>
  <c r="I54" i="1" l="1"/>
  <c r="J54" i="1"/>
  <c r="K54" i="1"/>
  <c r="K55" i="1" s="1"/>
  <c r="I51" i="1"/>
  <c r="J51" i="1"/>
  <c r="K51" i="1"/>
  <c r="I32" i="1"/>
  <c r="J32" i="1"/>
  <c r="K32" i="1"/>
  <c r="I26" i="1"/>
  <c r="I30" i="1" s="1"/>
  <c r="J26" i="1"/>
  <c r="J30" i="1" s="1"/>
  <c r="K26" i="1"/>
  <c r="K30" i="1" s="1"/>
  <c r="J45" i="1" l="1"/>
  <c r="I45" i="1"/>
  <c r="K45" i="1"/>
  <c r="J55" i="1" l="1"/>
  <c r="I55" i="1"/>
  <c r="K52" i="1"/>
  <c r="J52" i="1"/>
  <c r="I52" i="1"/>
  <c r="K48" i="1"/>
  <c r="K49" i="1" s="1"/>
  <c r="J48" i="1"/>
  <c r="J49" i="1" s="1"/>
  <c r="I48" i="1"/>
  <c r="I49" i="1" l="1"/>
</calcChain>
</file>

<file path=xl/sharedStrings.xml><?xml version="1.0" encoding="utf-8"?>
<sst xmlns="http://schemas.openxmlformats.org/spreadsheetml/2006/main" count="543" uniqueCount="174">
  <si>
    <t>Tikslas</t>
  </si>
  <si>
    <t>Uždavinys</t>
  </si>
  <si>
    <t>Priemonė</t>
  </si>
  <si>
    <t>Planinis terminas</t>
  </si>
  <si>
    <t>Finansavimo šaltinis</t>
  </si>
  <si>
    <t>Asignavimų valdytojas</t>
  </si>
  <si>
    <t>Matavimo rodiklis</t>
  </si>
  <si>
    <t>Atsakingas</t>
  </si>
  <si>
    <t>Rodiklio pavadinimas</t>
  </si>
  <si>
    <t>Mato vnt.</t>
  </si>
  <si>
    <t>Savininkas</t>
  </si>
  <si>
    <t>Vykdytojas</t>
  </si>
  <si>
    <t>Kodas</t>
  </si>
  <si>
    <t>Pavadinimas</t>
  </si>
  <si>
    <t>Aprašymas</t>
  </si>
  <si>
    <t>tūkst. Eur.</t>
  </si>
  <si>
    <t>Administracijos vnt.</t>
  </si>
  <si>
    <t>05.01</t>
  </si>
  <si>
    <t>05.01.01</t>
  </si>
  <si>
    <t>05.01.01.01</t>
  </si>
  <si>
    <t>SB</t>
  </si>
  <si>
    <t>Vietinio ūkio sk.</t>
  </si>
  <si>
    <t>vnt.</t>
  </si>
  <si>
    <t/>
  </si>
  <si>
    <t>Komunalinės įm., Vietinio ūkio sk.</t>
  </si>
  <si>
    <t>proc.</t>
  </si>
  <si>
    <t>05.01.01.15</t>
  </si>
  <si>
    <t>Miestų ir gyvenviečių tvarkymas</t>
  </si>
  <si>
    <t>Seniūnijos</t>
  </si>
  <si>
    <t>-</t>
  </si>
  <si>
    <t>Vilniaus rajono savivaldybės administracijos seniūnijos</t>
  </si>
  <si>
    <t>05.01.01.21</t>
  </si>
  <si>
    <t>Vandens tiekimo ir nuotekų tvarkymo infrastruktūros renovavimas ir plėtra Vilniaus rajone</t>
  </si>
  <si>
    <t>Centralizuotų vandens tiekimo ir nuotekų tvarkymo sistemų įrengimas Vilniaus rajono gyvenvietėse, vykdant ES lėšomis finansuojamus projektus</t>
  </si>
  <si>
    <t>ES, SB</t>
  </si>
  <si>
    <t>Prižiūrėti ir modernizuoti vandentiekio ir nuotekų surinkimo sistemas - iš viso:</t>
  </si>
  <si>
    <t>05.01.02</t>
  </si>
  <si>
    <t>05.01.02.01</t>
  </si>
  <si>
    <t>Komunalinių atliekų surinkimas ir tvarkymas, administravimas</t>
  </si>
  <si>
    <t>Vilniaus rajone susidariusių komunalinių atliekų surinkimas ir tvarkymas</t>
  </si>
  <si>
    <t>Sutvarkyta komunalinių atliekų</t>
  </si>
  <si>
    <t>Vietinio ūkio sk., Komunalininkai</t>
  </si>
  <si>
    <t>Komunalinės įm.</t>
  </si>
  <si>
    <t>05.01.02.03</t>
  </si>
  <si>
    <t>Komunalinio ūkio aptarnavimo technikos įsigijimas</t>
  </si>
  <si>
    <t>Specialiojo transporto priemonių, skirtų tvarkyti komunalinį ūkį, įsigijimas</t>
  </si>
  <si>
    <t>Įsigyta komunalinio ūkio aptarnavimo technikos</t>
  </si>
  <si>
    <t>Vietinio ūkio sk., Komunalinės įm.</t>
  </si>
  <si>
    <t>05.01.02.05</t>
  </si>
  <si>
    <t>Atliekų tvarkymas (bešeimininkių šiukšlių surinkimas ir išvežimas) seniūnijose</t>
  </si>
  <si>
    <t>Biudžeto planavimo sk.</t>
  </si>
  <si>
    <t>05.01.02.06</t>
  </si>
  <si>
    <t>Seniūnijų teritorijų tvarkymas ir administravimas</t>
  </si>
  <si>
    <t>Gyvenviečių tvarkymas</t>
  </si>
  <si>
    <t>05.01.02.11</t>
  </si>
  <si>
    <t>Palaikų spec. pervežimas</t>
  </si>
  <si>
    <t xml:space="preserve">Vilniaus rajono teritorijoje žuvusiųjų, mirusiųjų palaikų transportavimo iš įvykio vietos į teismo ekspertizių, tyrimų įstaigas ir kitas vietas </t>
  </si>
  <si>
    <t>Palaikų transportavimas</t>
  </si>
  <si>
    <t>Administracija, Viešosios tvarkos sk.</t>
  </si>
  <si>
    <t>05.01.02.13</t>
  </si>
  <si>
    <t>Atliekų tvarkymo sistemos sukūrimas</t>
  </si>
  <si>
    <t>Sistemos, leidžiančios tinkamai tvarkyti atliekas, sukūrimas</t>
  </si>
  <si>
    <t>05.01.02.15</t>
  </si>
  <si>
    <t xml:space="preserve">Vietinio ūkio sk., </t>
  </si>
  <si>
    <t>Palaikyti rajone švarią aplinką - iš viso:</t>
  </si>
  <si>
    <t>05.01.03.02</t>
  </si>
  <si>
    <t>Įgyvendinus projektą  numatoma įrengti modernų biomasės ritiniais kūrenamą 550 kW galingumo katilą.</t>
  </si>
  <si>
    <t>Įrengtas biomasės ritiniais kūrenamą 550 kW galingumo vandens šildymo katilas</t>
  </si>
  <si>
    <t>05.01.03.04</t>
  </si>
  <si>
    <t>Atsinaujinančių energijos šaltinių (biokuro, geoterminės, saulės ir kt.) įrengimas</t>
  </si>
  <si>
    <t>Diegti atsinaujinančius energijos šaltinius.</t>
  </si>
  <si>
    <t>SB, VB</t>
  </si>
  <si>
    <t>Investicijų sk.</t>
  </si>
  <si>
    <t>Įdiegti atsinaujinantys energijos šaltiniai</t>
  </si>
  <si>
    <t>kompl.</t>
  </si>
  <si>
    <t>Prižiūrėti ir modernizuoti rajono šilumos ūkį - iš viso:</t>
  </si>
  <si>
    <t>05.01.04.14</t>
  </si>
  <si>
    <t>Apšiltinti pastatą, sutvarkyti inžinerines sistemas.</t>
  </si>
  <si>
    <t>Didinti viešosios paskirties pastatų energetinį efektyvumą - iš viso:</t>
  </si>
  <si>
    <t>Užtikrinti gyventojams nepertraukiamą  komunalinių paslaugų teikimą - iš viso:</t>
  </si>
  <si>
    <t>05.02</t>
  </si>
  <si>
    <t>05.02.01</t>
  </si>
  <si>
    <t>Pašalinti aplinkos taršos šaltinius - iš viso:</t>
  </si>
  <si>
    <t>05.02.02</t>
  </si>
  <si>
    <t>05.02.02.01</t>
  </si>
  <si>
    <t>05.02.02.03</t>
  </si>
  <si>
    <t>Priešgaisrinės saugos organizavimas</t>
  </si>
  <si>
    <t>Administracija</t>
  </si>
  <si>
    <t>Specialistai</t>
  </si>
  <si>
    <t>Vykdyti prevencijos priemones siekiant išvengti žalos aplinkai - iš viso:</t>
  </si>
  <si>
    <t>05.02.03</t>
  </si>
  <si>
    <t>05.02.03.01</t>
  </si>
  <si>
    <t>Pikeliškių ir Mozūriškių dvarų želdynų teritorijų kraštovaizdžio arealų sutvarkymas</t>
  </si>
  <si>
    <t xml:space="preserve"> Projektas vykdomas pagal 2014-2020 m. ES investicijų veiksmų programą. Bus sutvarkyti  vietovių parkai.</t>
  </si>
  <si>
    <t>Užtikrinti probleminių teritorijų tvarkymą ir priežiūrą</t>
  </si>
  <si>
    <t>Saugoti ir puoselėti natūralią rajono gamtą - iš viso:</t>
  </si>
  <si>
    <t>05.03</t>
  </si>
  <si>
    <t>05.03.01</t>
  </si>
  <si>
    <t>05.03.01.01</t>
  </si>
  <si>
    <t>Prevencinių ir saugaus eismo programų vykdymas</t>
  </si>
  <si>
    <t>Užtikrinti viešąją tvarką bei saugų eismą Vilniaus rajono teritorijoje</t>
  </si>
  <si>
    <t>Viešosios tvarkos sk.</t>
  </si>
  <si>
    <t>Bendradarbiaujant su socialiniais partneriais vykdyti nusikalstamumo ir nelaimingų atsitikimų prevenciją - iš viso:</t>
  </si>
  <si>
    <t>Palaikyti viešąją tvarką rajone siekiant didesnio asmens ir visuomenės saugumo - iš viso:</t>
  </si>
  <si>
    <t>05.04</t>
  </si>
  <si>
    <t>05.04.01</t>
  </si>
  <si>
    <t>05.04.01.01</t>
  </si>
  <si>
    <t>Vilniaus rajono savivaldybės triukšmo prevencija ir jo mažinimas</t>
  </si>
  <si>
    <t>Tyliųjų viešųjų zonų, tyliųjų gamtos zonų bei triukšmo prevencijos zonų stebėsena bei kontrolė</t>
  </si>
  <si>
    <t>Triukšmo fizikinių matavimų atlikimas</t>
  </si>
  <si>
    <t>Triukšmo prevencija ir jos mažinimas - iš viso:</t>
  </si>
  <si>
    <t>Triukšmo prevencija - iš viso:</t>
  </si>
  <si>
    <t>Smurto artimoje aplinkoje prevencija ir jos mažinimas - iš viso:</t>
  </si>
  <si>
    <t>Smurto artimoje aplinkoje prevencija - iš viso:</t>
  </si>
  <si>
    <t>Modernizuoti pastatai</t>
  </si>
  <si>
    <t>05.01.04.31</t>
  </si>
  <si>
    <t>Želdynų sutvarkymas ir inventorizacija</t>
  </si>
  <si>
    <t>Atlikti želdynų inventorizaciją ir kadastrinius matavimus, paruošti parkų ir skverų apželdinimo projektus.</t>
  </si>
  <si>
    <t xml:space="preserve">Inventorizuota parkų ir skverų </t>
  </si>
  <si>
    <t>Žemės ūkio skyrius</t>
  </si>
  <si>
    <t>Įrengtų/rekonstruotų vandens gerinimo, nuotekų valymo įrenginių, modernizuotų katilinių skaičius</t>
  </si>
  <si>
    <t>Įrengta vandentvarkos infrastruktūra gyvenvietėje</t>
  </si>
  <si>
    <t>Konteinerių aikštelių įrengimas/rekonstrukcija ir konteinerių įsigijimas konteinerių aikštelėms</t>
  </si>
  <si>
    <t>Numatoma įrengti 399 aikšteles. Konteinerių antžeminėms aikštelėms įsigijimas. Visuomenės informavimas – geriau informuoti komunalinių atliekų turėtojus apie regioninę ir Vilniaus rajono savivaldybės komunalinių atliekų tvarkymo sistemą, infrastruktūrą, galimybes rūšiuoti komunalines atliekas</t>
  </si>
  <si>
    <t>Atlikti oro teršalų matavimai</t>
  </si>
  <si>
    <t>Parengti sosnovskio barščių gausos reguliavimo veiksmų planai</t>
  </si>
  <si>
    <t>Parengta investicinių projektų</t>
  </si>
  <si>
    <t>Daugiabučių namų modernizavimo skatinimas</t>
  </si>
  <si>
    <t xml:space="preserve">Vietinio ūkio sk. </t>
  </si>
  <si>
    <t>Aplinkos teršimo mažinimo priemonės</t>
  </si>
  <si>
    <t>05.02.03.02</t>
  </si>
  <si>
    <t>Ūkio sk., Statybos sk.,.</t>
  </si>
  <si>
    <t>Investicinių projektų parengimas pagal 2014-2020 metų Europos Sąjungos fondų investicijų veiksmų programos prioriteto įgyvendinimo priemonę Nr. 04.3.1-APVA-V-003 "Daugiabučių namų ir savivaldybių viešųjų pastatų modernizavimo skatinimas".</t>
  </si>
  <si>
    <t>Didžiųjų Kabiškių katilinės rekonstrukcija, kurą akmens anglį, keičiant biokuru</t>
  </si>
  <si>
    <t>Investicijų sk.,</t>
  </si>
  <si>
    <t>Vilniaus r. priešgaisrinės tarnybos ir Vilniaus r. ugniagesių savanorių draugijos materialinės bazės gerinimas</t>
  </si>
  <si>
    <t>Konkursinis projektas pagal INTERREG V-A Lietuvos – Lenkijos programą</t>
  </si>
  <si>
    <t>SB, VB, ES, Kt. lėšos</t>
  </si>
  <si>
    <t>Pastato remontas</t>
  </si>
  <si>
    <t>Automobilio įsigijimas</t>
  </si>
  <si>
    <t>Vilniaus r. priešgaisrinė tarnyba</t>
  </si>
  <si>
    <t>05.02.02.04</t>
  </si>
  <si>
    <t>Statybos sk.</t>
  </si>
  <si>
    <t xml:space="preserve">Irengta konteinerių aikštelių </t>
  </si>
  <si>
    <t xml:space="preserve"> -</t>
  </si>
  <si>
    <t xml:space="preserve"> - </t>
  </si>
  <si>
    <t>Vilniaus rajono savivaldybės administracinio pastato  modernizavimas</t>
  </si>
  <si>
    <t>Saugaus eismo komisijos posėdžių skaičius</t>
  </si>
  <si>
    <t>Sukurtos atliekų tvarkymo sistemos palaikymas (paslauga)</t>
  </si>
  <si>
    <t>Sutvarkytų želdynų, pažeistų žemių skaičius</t>
  </si>
  <si>
    <t>Administracija, komunalinės įm.</t>
  </si>
  <si>
    <t>Vietinio ūkio sk., Žemės ūkio sk.</t>
  </si>
  <si>
    <r>
      <t>Vandentiekio ir nuotekų , šilumos tiekimo infrastruktūros</t>
    </r>
    <r>
      <rPr>
        <sz val="8"/>
        <color rgb="FFFF0000"/>
        <rFont val="Calibri"/>
        <family val="2"/>
        <charset val="186"/>
        <scheme val="minor"/>
      </rPr>
      <t xml:space="preserve"> </t>
    </r>
    <r>
      <rPr>
        <sz val="8"/>
        <rFont val="Calibri"/>
        <family val="2"/>
        <charset val="186"/>
        <scheme val="minor"/>
      </rPr>
      <t>rekonstrukcija</t>
    </r>
    <r>
      <rPr>
        <sz val="8"/>
        <rFont val="Calibri"/>
        <family val="2"/>
        <scheme val="minor"/>
      </rPr>
      <t>, modernizavimas ir plėtra</t>
    </r>
  </si>
  <si>
    <t>Vandens tiekimo ir nuotekų tvarkymo, šilumos tiekimo infrastruktūros rekonstravimas, rekonstrukcija, projektavimas ir statyba</t>
  </si>
  <si>
    <t>Rezervas, Prisidėjimas prie projektų 50/50</t>
  </si>
  <si>
    <t>2021-01-01 - 2023-12-31</t>
  </si>
  <si>
    <t>Surinktas iš individualių namų gyventojų ir visuomeninės paskirties pastatų savininkųasbesto atliekų kiekis</t>
  </si>
  <si>
    <t>t.</t>
  </si>
  <si>
    <t>Sunaikintas sosnovskio barščių plotas</t>
  </si>
  <si>
    <t>ha</t>
  </si>
  <si>
    <t xml:space="preserve">Aplinkos monitoringo, prevencinės, aplinkos atkūrimo priemonės iš Aplinkos apsaugos specialioji programa; Sosnovskio barščio naikinimas Vilniaus r. sav., Paberžės sen., Visalaukės I k. 2021 -2023 m. </t>
  </si>
  <si>
    <t>Finansinės paramos medžiojamųjų gyvūnų daromos žalos prevencijos priemonėms įgyvendinti pateiktų paraiškų skaičius</t>
  </si>
  <si>
    <t>05.01.01.22</t>
  </si>
  <si>
    <t>Vandens tiekimo ir nuotekų tvarkymo tinklų plėtra Vilniaus rajone</t>
  </si>
  <si>
    <t>Centralizuotų vandens tiekimo ir nuotekų tvarkymo tinklų įrengimas Nemenčinės m., Grigaičių k.</t>
  </si>
  <si>
    <t>Administracija, komunalinės įm., UAB ,,Vilniaus vandenys"</t>
  </si>
  <si>
    <t>Komunalinės įm., Vietinio ūkio sk., UAB ,,Vilniaus vandenys"</t>
  </si>
  <si>
    <t>Įrengti vandentvarkos tinklai gyvenvietėse</t>
  </si>
  <si>
    <t>2021 m. planuotos išlaidos (pagal 2021-2023 m. SVP)</t>
  </si>
  <si>
    <t>Patvirtinti 2021 metų asignavimai (pagal 2022-2024 m. SVP)</t>
  </si>
  <si>
    <t xml:space="preserve">2021 metais panaudotos lėšos </t>
  </si>
  <si>
    <t>Vilniaus rajono savivaldybės tarybos                                                                                                                                                                                  2022 m.                    d.                                                                                                                                                                                       sprendimo Nr. T3-                                                                                                                                                                                      2 priedas</t>
  </si>
  <si>
    <t>2021-2023 METŲ VILNIAUS RAJONO SAVIVALDYBĖS SAUGIOS IR ŠVARIOS GYVENAMOSIOS APLINKOS KŪRIMO PROGRAMOS  NR. 05 2021 METŲ ĮGYVENDINIMO ATASKAITA</t>
  </si>
  <si>
    <t>Vilniaus rajono savivaldybės tarybos                                                                                                                                                                                  2022 m. birželio 30 d.                                                                                                                                                                                       sprendimo Nr. T3-179                                                                                                                                                                                      Priedas Nr.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</si>
</sst>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\ _€"/>
  </numFmts>
  <fonts count="21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/>
      <top/>
      <bottom/>
      <diagonal/>
    </border>
  </borders>
  <cellStyleXfs count="61">
    <xf numFmtId="0" fontId="0" fillId="0" borderId="0"/>
    <xf numFmtId="0" fontId="3" fillId="0" borderId="0">
      <alignment vertical="top" wrapText="1"/>
    </xf>
    <xf numFmtId="0" fontId="4" fillId="0" borderId="0">
      <alignment horizontal="left" vertical="center" wrapText="1"/>
    </xf>
    <xf numFmtId="0" fontId="4" fillId="0" borderId="0">
      <alignment horizontal="center" vertical="center" wrapText="1"/>
    </xf>
    <xf numFmtId="0" fontId="5" fillId="2" borderId="1">
      <alignment horizontal="center" vertical="center" textRotation="90" wrapText="1"/>
    </xf>
    <xf numFmtId="0" fontId="6" fillId="3" borderId="2">
      <alignment horizontal="center" vertical="center" textRotation="90" wrapText="1"/>
    </xf>
    <xf numFmtId="0" fontId="7" fillId="4" borderId="2">
      <alignment horizontal="center" vertical="center" wrapText="1"/>
    </xf>
    <xf numFmtId="0" fontId="3" fillId="4" borderId="2">
      <alignment horizontal="center" vertical="center" wrapText="1"/>
    </xf>
    <xf numFmtId="0" fontId="3" fillId="4" borderId="2">
      <alignment horizontal="center" vertical="center" textRotation="90" wrapText="1"/>
    </xf>
    <xf numFmtId="0" fontId="3" fillId="4" borderId="2">
      <alignment horizontal="center" vertical="center" wrapText="1"/>
    </xf>
    <xf numFmtId="0" fontId="3" fillId="4" borderId="2">
      <alignment horizontal="center" vertical="center" wrapText="1"/>
    </xf>
    <xf numFmtId="0" fontId="7" fillId="5" borderId="3">
      <alignment horizontal="center" vertical="center" wrapText="1"/>
    </xf>
    <xf numFmtId="0" fontId="5" fillId="6" borderId="3">
      <alignment horizontal="center" vertical="center" wrapText="1"/>
    </xf>
    <xf numFmtId="0" fontId="6" fillId="2" borderId="4">
      <alignment horizontal="center" vertical="center" wrapText="1"/>
    </xf>
    <xf numFmtId="0" fontId="6" fillId="2" borderId="5">
      <alignment horizontal="center" vertical="center" wrapText="1"/>
    </xf>
    <xf numFmtId="0" fontId="6" fillId="6" borderId="5">
      <alignment horizontal="center" vertical="center" wrapText="1"/>
    </xf>
    <xf numFmtId="0" fontId="6" fillId="5" borderId="4">
      <alignment horizontal="center" vertical="center" wrapText="1"/>
    </xf>
    <xf numFmtId="0" fontId="6" fillId="5" borderId="6">
      <alignment horizontal="center" vertical="center" wrapText="1"/>
    </xf>
    <xf numFmtId="0" fontId="3" fillId="2" borderId="5">
      <alignment horizontal="center" vertical="center" wrapText="1"/>
    </xf>
    <xf numFmtId="0" fontId="3" fillId="2" borderId="5">
      <alignment horizontal="center" vertical="center" wrapText="1"/>
    </xf>
    <xf numFmtId="0" fontId="3" fillId="2" borderId="5">
      <alignment horizontal="center" vertical="center" wrapText="1"/>
    </xf>
    <xf numFmtId="0" fontId="6" fillId="2" borderId="5">
      <alignment horizontal="center" vertical="center" wrapText="1"/>
    </xf>
    <xf numFmtId="0" fontId="6" fillId="4" borderId="5">
      <alignment horizontal="center" vertical="center" wrapText="1"/>
    </xf>
    <xf numFmtId="0" fontId="6" fillId="5" borderId="6">
      <alignment horizontal="center" vertical="center" wrapText="1"/>
    </xf>
    <xf numFmtId="0" fontId="6" fillId="2" borderId="7">
      <alignment horizontal="left" vertical="center" wrapText="1"/>
    </xf>
    <xf numFmtId="0" fontId="6" fillId="2" borderId="8">
      <alignment horizontal="right" vertical="center" wrapText="1"/>
    </xf>
    <xf numFmtId="0" fontId="6" fillId="2" borderId="5">
      <alignment horizontal="center" vertical="center"/>
    </xf>
    <xf numFmtId="0" fontId="6" fillId="2" borderId="9">
      <alignment horizontal="center" vertical="center" wrapText="1"/>
    </xf>
    <xf numFmtId="0" fontId="6" fillId="5" borderId="4">
      <alignment horizontal="center" vertical="center" wrapText="1"/>
    </xf>
    <xf numFmtId="0" fontId="8" fillId="0" borderId="10">
      <alignment horizontal="center" vertical="center" wrapText="1"/>
    </xf>
    <xf numFmtId="0" fontId="8" fillId="0" borderId="12">
      <alignment horizontal="center" vertical="center" wrapText="1"/>
    </xf>
    <xf numFmtId="0" fontId="8" fillId="0" borderId="14">
      <alignment horizontal="center" vertical="center" wrapText="1"/>
    </xf>
    <xf numFmtId="0" fontId="6" fillId="2" borderId="16">
      <alignment horizontal="center" vertical="center" wrapText="1"/>
    </xf>
    <xf numFmtId="0" fontId="6" fillId="3" borderId="5">
      <alignment horizontal="center" vertical="center" wrapText="1"/>
    </xf>
    <xf numFmtId="0" fontId="6" fillId="0" borderId="5">
      <alignment horizontal="center" vertical="center" wrapText="1"/>
    </xf>
    <xf numFmtId="0" fontId="6" fillId="0" borderId="5">
      <alignment horizontal="left" vertical="center" wrapText="1"/>
    </xf>
    <xf numFmtId="0" fontId="6" fillId="0" borderId="4">
      <alignment horizontal="left" vertical="center" wrapText="1"/>
    </xf>
    <xf numFmtId="0" fontId="6" fillId="0" borderId="7">
      <alignment horizontal="center" vertical="center" wrapText="1"/>
    </xf>
    <xf numFmtId="0" fontId="6" fillId="0" borderId="8">
      <alignment horizontal="center" vertical="center" wrapText="1"/>
    </xf>
    <xf numFmtId="0" fontId="6" fillId="0" borderId="4">
      <alignment horizontal="right" vertical="center" wrapText="1"/>
    </xf>
    <xf numFmtId="0" fontId="6" fillId="0" borderId="6">
      <alignment horizontal="right" vertical="center" wrapText="1"/>
    </xf>
    <xf numFmtId="0" fontId="6" fillId="3" borderId="5">
      <alignment horizontal="right" vertical="center" wrapText="1"/>
    </xf>
    <xf numFmtId="0" fontId="5" fillId="3" borderId="5">
      <alignment horizontal="center" vertical="center" wrapText="1"/>
    </xf>
    <xf numFmtId="0" fontId="6" fillId="3" borderId="4">
      <alignment horizontal="right" vertical="center" wrapText="1"/>
    </xf>
    <xf numFmtId="0" fontId="5" fillId="0" borderId="6">
      <alignment horizontal="left" vertical="center" wrapText="1"/>
    </xf>
    <xf numFmtId="0" fontId="6" fillId="3" borderId="4">
      <alignment horizontal="left" vertical="center" wrapText="1"/>
    </xf>
    <xf numFmtId="0" fontId="6" fillId="3" borderId="5">
      <alignment horizontal="center" vertical="center" wrapText="1"/>
    </xf>
    <xf numFmtId="0" fontId="6" fillId="3" borderId="7">
      <alignment horizontal="center" vertical="center" wrapText="1"/>
    </xf>
    <xf numFmtId="0" fontId="6" fillId="3" borderId="8">
      <alignment horizontal="center" vertical="center" wrapText="1"/>
    </xf>
    <xf numFmtId="0" fontId="6" fillId="3" borderId="6">
      <alignment horizontal="right" vertical="center" wrapText="1"/>
    </xf>
    <xf numFmtId="0" fontId="6" fillId="2" borderId="12">
      <alignment horizontal="right" vertical="center" wrapText="1"/>
    </xf>
    <xf numFmtId="0" fontId="5" fillId="2" borderId="12">
      <alignment horizontal="center" vertical="center" wrapText="1"/>
    </xf>
    <xf numFmtId="0" fontId="6" fillId="2" borderId="4">
      <alignment horizontal="left" vertical="center" wrapText="1"/>
    </xf>
    <xf numFmtId="0" fontId="6" fillId="2" borderId="5">
      <alignment horizontal="center" vertical="center" wrapText="1"/>
    </xf>
    <xf numFmtId="0" fontId="6" fillId="2" borderId="7">
      <alignment horizontal="center" vertical="center" wrapText="1"/>
    </xf>
    <xf numFmtId="0" fontId="6" fillId="2" borderId="8">
      <alignment horizontal="center" vertical="center" wrapText="1"/>
    </xf>
    <xf numFmtId="0" fontId="6" fillId="2" borderId="4">
      <alignment horizontal="right" vertical="center" wrapText="1"/>
    </xf>
    <xf numFmtId="0" fontId="6" fillId="2" borderId="6">
      <alignment horizontal="right" vertical="center" wrapText="1"/>
    </xf>
    <xf numFmtId="0" fontId="3" fillId="0" borderId="30">
      <alignment horizontal="center" vertical="center" wrapText="1"/>
    </xf>
    <xf numFmtId="0" fontId="6" fillId="0" borderId="31">
      <alignment horizontal="center" vertical="center" wrapText="1"/>
    </xf>
    <xf numFmtId="0" fontId="2" fillId="7" borderId="0" applyNumberFormat="0" applyBorder="0" applyAlignment="0" applyProtection="0"/>
  </cellStyleXfs>
  <cellXfs count="216">
    <xf numFmtId="0" fontId="0" fillId="0" borderId="0" xfId="0"/>
    <xf numFmtId="0" fontId="3" fillId="0" borderId="0" xfId="1">
      <alignment vertical="top" wrapText="1"/>
    </xf>
    <xf numFmtId="0" fontId="3" fillId="0" borderId="17" xfId="1" applyBorder="1">
      <alignment vertical="top" wrapText="1"/>
    </xf>
    <xf numFmtId="0" fontId="10" fillId="3" borderId="18" xfId="45" applyFont="1" applyBorder="1" applyAlignment="1">
      <alignment horizontal="center" vertical="center" wrapText="1"/>
    </xf>
    <xf numFmtId="0" fontId="10" fillId="3" borderId="18" xfId="46" applyFont="1" applyBorder="1">
      <alignment horizontal="center" vertical="center" wrapText="1"/>
    </xf>
    <xf numFmtId="0" fontId="10" fillId="3" borderId="17" xfId="47" applyFont="1" applyBorder="1">
      <alignment horizontal="center" vertical="center" wrapText="1"/>
    </xf>
    <xf numFmtId="0" fontId="10" fillId="3" borderId="18" xfId="43" applyFont="1" applyBorder="1" applyAlignment="1">
      <alignment horizontal="center" vertical="center" wrapText="1"/>
    </xf>
    <xf numFmtId="0" fontId="10" fillId="3" borderId="18" xfId="49" applyFont="1" applyBorder="1" applyAlignment="1">
      <alignment horizontal="center" vertical="center" wrapText="1"/>
    </xf>
    <xf numFmtId="0" fontId="10" fillId="3" borderId="17" xfId="45" applyFont="1" applyBorder="1" applyAlignment="1">
      <alignment horizontal="center" vertical="center" wrapText="1"/>
    </xf>
    <xf numFmtId="0" fontId="10" fillId="3" borderId="17" xfId="46" applyFont="1" applyBorder="1">
      <alignment horizontal="center" vertical="center" wrapText="1"/>
    </xf>
    <xf numFmtId="0" fontId="10" fillId="3" borderId="17" xfId="43" applyFont="1" applyBorder="1" applyAlignment="1">
      <alignment horizontal="center" vertical="center" wrapText="1"/>
    </xf>
    <xf numFmtId="0" fontId="10" fillId="3" borderId="17" xfId="49" applyFont="1" applyBorder="1" applyAlignment="1">
      <alignment horizontal="center" vertical="center" wrapText="1"/>
    </xf>
    <xf numFmtId="0" fontId="10" fillId="2" borderId="17" xfId="52" applyFont="1" applyBorder="1" applyAlignment="1">
      <alignment horizontal="center" vertical="center" wrapText="1"/>
    </xf>
    <xf numFmtId="0" fontId="10" fillId="2" borderId="17" xfId="53" applyFont="1" applyBorder="1">
      <alignment horizontal="center" vertical="center" wrapText="1"/>
    </xf>
    <xf numFmtId="0" fontId="10" fillId="2" borderId="17" xfId="54" applyFont="1" applyBorder="1">
      <alignment horizontal="center" vertical="center" wrapText="1"/>
    </xf>
    <xf numFmtId="0" fontId="10" fillId="2" borderId="17" xfId="56" applyFont="1" applyBorder="1" applyAlignment="1">
      <alignment horizontal="center" vertical="center" wrapText="1"/>
    </xf>
    <xf numFmtId="0" fontId="10" fillId="2" borderId="19" xfId="52" applyFont="1" applyBorder="1" applyAlignment="1">
      <alignment horizontal="center" vertical="center" wrapText="1"/>
    </xf>
    <xf numFmtId="0" fontId="10" fillId="2" borderId="19" xfId="53" applyFont="1" applyBorder="1">
      <alignment horizontal="center" vertical="center" wrapText="1"/>
    </xf>
    <xf numFmtId="0" fontId="10" fillId="2" borderId="25" xfId="54" applyFont="1" applyBorder="1">
      <alignment horizontal="center" vertical="center" wrapText="1"/>
    </xf>
    <xf numFmtId="0" fontId="10" fillId="2" borderId="19" xfId="56" applyFont="1" applyBorder="1" applyAlignment="1">
      <alignment horizontal="center" vertical="center" wrapText="1"/>
    </xf>
    <xf numFmtId="0" fontId="10" fillId="3" borderId="33" xfId="43" applyFont="1" applyBorder="1" applyAlignment="1">
      <alignment horizontal="center" vertical="center" wrapText="1"/>
    </xf>
    <xf numFmtId="0" fontId="9" fillId="2" borderId="34" xfId="51" applyFont="1" applyBorder="1">
      <alignment horizontal="center" vertical="center" wrapText="1"/>
    </xf>
    <xf numFmtId="0" fontId="9" fillId="2" borderId="12" xfId="51" applyFont="1">
      <alignment horizontal="center" vertical="center" wrapText="1"/>
    </xf>
    <xf numFmtId="0" fontId="10" fillId="0" borderId="11" xfId="29" applyFont="1" applyBorder="1">
      <alignment horizontal="center" vertical="center" wrapText="1"/>
    </xf>
    <xf numFmtId="0" fontId="10" fillId="0" borderId="13" xfId="30" applyFont="1" applyBorder="1">
      <alignment horizontal="center" vertical="center" wrapText="1"/>
    </xf>
    <xf numFmtId="0" fontId="10" fillId="0" borderId="15" xfId="31" applyFont="1" applyBorder="1">
      <alignment horizontal="center" vertical="center" wrapText="1"/>
    </xf>
    <xf numFmtId="165" fontId="9" fillId="3" borderId="17" xfId="42" applyNumberFormat="1" applyFont="1" applyBorder="1">
      <alignment horizontal="center" vertical="center" wrapText="1"/>
    </xf>
    <xf numFmtId="165" fontId="9" fillId="3" borderId="18" xfId="42" applyNumberFormat="1" applyFont="1" applyBorder="1">
      <alignment horizontal="center" vertical="center" wrapText="1"/>
    </xf>
    <xf numFmtId="165" fontId="9" fillId="2" borderId="17" xfId="51" applyNumberFormat="1" applyFont="1" applyBorder="1">
      <alignment horizontal="center" vertical="center" wrapText="1"/>
    </xf>
    <xf numFmtId="165" fontId="11" fillId="3" borderId="17" xfId="0" applyNumberFormat="1" applyFont="1" applyFill="1" applyBorder="1" applyAlignment="1">
      <alignment horizontal="center" vertical="center" wrapText="1"/>
    </xf>
    <xf numFmtId="165" fontId="9" fillId="2" borderId="25" xfId="51" applyNumberFormat="1" applyFont="1" applyBorder="1">
      <alignment horizontal="center" vertical="center" wrapText="1"/>
    </xf>
    <xf numFmtId="165" fontId="10" fillId="3" borderId="17" xfId="43" applyNumberFormat="1" applyFont="1" applyBorder="1" applyAlignment="1">
      <alignment horizontal="center" vertical="center" wrapText="1"/>
    </xf>
    <xf numFmtId="165" fontId="9" fillId="2" borderId="34" xfId="51" applyNumberFormat="1" applyFont="1" applyBorder="1">
      <alignment horizontal="center" vertical="center" wrapText="1"/>
    </xf>
    <xf numFmtId="0" fontId="16" fillId="2" borderId="13" xfId="26" applyFont="1" applyBorder="1" applyAlignment="1">
      <alignment horizontal="center" vertical="center" wrapText="1"/>
    </xf>
    <xf numFmtId="0" fontId="16" fillId="5" borderId="11" xfId="28" applyFont="1" applyBorder="1">
      <alignment horizontal="center" vertical="center" wrapText="1"/>
    </xf>
    <xf numFmtId="0" fontId="2" fillId="7" borderId="17" xfId="60" applyBorder="1" applyAlignment="1">
      <alignment horizontal="center" vertical="center" wrapText="1"/>
    </xf>
    <xf numFmtId="0" fontId="10" fillId="8" borderId="17" xfId="37" applyFont="1" applyFill="1" applyBorder="1">
      <alignment horizontal="center" vertical="center" wrapText="1"/>
    </xf>
    <xf numFmtId="0" fontId="6" fillId="8" borderId="17" xfId="37" applyFill="1" applyBorder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0" fillId="0" borderId="17" xfId="37" applyFont="1" applyBorder="1">
      <alignment horizontal="center" vertical="center" wrapText="1"/>
    </xf>
    <xf numFmtId="0" fontId="10" fillId="8" borderId="17" xfId="37" applyFont="1" applyFill="1" applyBorder="1">
      <alignment horizontal="center" vertical="center" wrapText="1"/>
    </xf>
    <xf numFmtId="0" fontId="2" fillId="7" borderId="17" xfId="60" applyBorder="1" applyAlignment="1">
      <alignment horizontal="center" vertical="center" wrapText="1"/>
    </xf>
    <xf numFmtId="0" fontId="10" fillId="2" borderId="17" xfId="57" applyFont="1" applyBorder="1" applyAlignment="1">
      <alignment horizontal="center" vertical="center" wrapText="1"/>
    </xf>
    <xf numFmtId="0" fontId="10" fillId="8" borderId="17" xfId="37" applyFont="1" applyFill="1" applyBorder="1">
      <alignment horizontal="center" vertical="center" wrapText="1"/>
    </xf>
    <xf numFmtId="0" fontId="10" fillId="8" borderId="17" xfId="37" applyFont="1" applyFill="1" applyBorder="1">
      <alignment horizontal="center" vertical="center" wrapText="1"/>
    </xf>
    <xf numFmtId="0" fontId="10" fillId="8" borderId="18" xfId="34" applyFont="1" applyFill="1" applyBorder="1" applyAlignment="1">
      <alignment horizontal="center" vertical="center" wrapText="1"/>
    </xf>
    <xf numFmtId="0" fontId="10" fillId="8" borderId="18" xfId="35" applyFont="1" applyFill="1" applyBorder="1" applyAlignment="1">
      <alignment horizontal="center" vertical="center" wrapText="1"/>
    </xf>
    <xf numFmtId="0" fontId="16" fillId="8" borderId="18" xfId="34" applyFont="1" applyFill="1" applyBorder="1" applyAlignment="1">
      <alignment horizontal="center" vertical="center" wrapText="1"/>
    </xf>
    <xf numFmtId="165" fontId="10" fillId="8" borderId="18" xfId="34" applyNumberFormat="1" applyFont="1" applyFill="1" applyBorder="1" applyAlignment="1">
      <alignment horizontal="center" vertical="center" wrapText="1"/>
    </xf>
    <xf numFmtId="0" fontId="6" fillId="8" borderId="18" xfId="39" applyFill="1" applyBorder="1" applyAlignment="1">
      <alignment horizontal="center" vertical="center" wrapText="1"/>
    </xf>
    <xf numFmtId="0" fontId="10" fillId="8" borderId="18" xfId="39" applyFont="1" applyFill="1" applyBorder="1" applyAlignment="1">
      <alignment horizontal="center" vertical="center" wrapText="1"/>
    </xf>
    <xf numFmtId="0" fontId="10" fillId="8" borderId="17" xfId="39" applyFont="1" applyFill="1" applyBorder="1" applyAlignment="1">
      <alignment horizontal="center" vertical="center" wrapText="1"/>
    </xf>
    <xf numFmtId="165" fontId="10" fillId="8" borderId="18" xfId="34" applyNumberFormat="1" applyFont="1" applyFill="1" applyBorder="1">
      <alignment horizontal="center" vertical="center" wrapText="1"/>
    </xf>
    <xf numFmtId="164" fontId="6" fillId="8" borderId="18" xfId="34" applyNumberFormat="1" applyFill="1" applyBorder="1">
      <alignment horizontal="center" vertical="center" wrapText="1"/>
    </xf>
    <xf numFmtId="0" fontId="6" fillId="8" borderId="18" xfId="36" applyFill="1" applyBorder="1" applyAlignment="1">
      <alignment horizontal="center" vertical="center" wrapText="1"/>
    </xf>
    <xf numFmtId="0" fontId="6" fillId="8" borderId="18" xfId="34" applyFill="1" applyBorder="1">
      <alignment horizontal="center" vertical="center" wrapText="1"/>
    </xf>
    <xf numFmtId="165" fontId="10" fillId="8" borderId="17" xfId="34" applyNumberFormat="1" applyFont="1" applyFill="1" applyBorder="1">
      <alignment horizontal="center" vertical="center" wrapText="1"/>
    </xf>
    <xf numFmtId="0" fontId="16" fillId="8" borderId="18" xfId="34" applyFont="1" applyFill="1" applyBorder="1">
      <alignment horizontal="center" vertical="center" wrapText="1"/>
    </xf>
    <xf numFmtId="0" fontId="10" fillId="8" borderId="18" xfId="34" applyFont="1" applyFill="1" applyBorder="1">
      <alignment horizontal="center" vertical="center" wrapText="1"/>
    </xf>
    <xf numFmtId="0" fontId="10" fillId="8" borderId="17" xfId="34" applyFont="1" applyFill="1" applyBorder="1">
      <alignment horizontal="center" vertical="center" wrapText="1"/>
    </xf>
    <xf numFmtId="165" fontId="10" fillId="8" borderId="25" xfId="34" applyNumberFormat="1" applyFont="1" applyFill="1" applyBorder="1">
      <alignment horizontal="center" vertical="center" wrapText="1"/>
    </xf>
    <xf numFmtId="0" fontId="10" fillId="8" borderId="17" xfId="36" applyFont="1" applyFill="1" applyBorder="1" applyAlignment="1">
      <alignment horizontal="center" vertical="center" wrapText="1"/>
    </xf>
    <xf numFmtId="0" fontId="10" fillId="8" borderId="18" xfId="36" applyFont="1" applyFill="1" applyBorder="1" applyAlignment="1">
      <alignment horizontal="center" vertical="center" wrapText="1"/>
    </xf>
    <xf numFmtId="0" fontId="10" fillId="8" borderId="18" xfId="40" applyFont="1" applyFill="1" applyBorder="1" applyAlignment="1">
      <alignment horizontal="center" vertical="center" wrapText="1"/>
    </xf>
    <xf numFmtId="0" fontId="10" fillId="8" borderId="17" xfId="35" applyFont="1" applyFill="1" applyBorder="1" applyAlignment="1">
      <alignment horizontal="center" vertical="center" wrapText="1"/>
    </xf>
    <xf numFmtId="0" fontId="10" fillId="8" borderId="17" xfId="40" applyFont="1" applyFill="1" applyBorder="1" applyAlignment="1">
      <alignment horizontal="center" vertical="center" wrapText="1"/>
    </xf>
    <xf numFmtId="0" fontId="6" fillId="8" borderId="18" xfId="35" applyFill="1" applyBorder="1" applyAlignment="1">
      <alignment horizontal="center" vertical="center" wrapText="1"/>
    </xf>
    <xf numFmtId="0" fontId="10" fillId="0" borderId="18" xfId="34" applyFont="1" applyBorder="1">
      <alignment horizontal="center" vertical="center" wrapText="1"/>
    </xf>
    <xf numFmtId="165" fontId="10" fillId="0" borderId="18" xfId="34" applyNumberFormat="1" applyFont="1" applyBorder="1">
      <alignment horizontal="center" vertical="center" wrapText="1"/>
    </xf>
    <xf numFmtId="0" fontId="10" fillId="0" borderId="18" xfId="36" applyFont="1" applyBorder="1" applyAlignment="1">
      <alignment horizontal="center" vertical="center" wrapText="1"/>
    </xf>
    <xf numFmtId="0" fontId="10" fillId="8" borderId="18" xfId="37" applyFont="1" applyFill="1" applyBorder="1">
      <alignment horizontal="center" vertical="center" wrapText="1"/>
    </xf>
    <xf numFmtId="0" fontId="12" fillId="8" borderId="17" xfId="34" applyFont="1" applyFill="1" applyBorder="1">
      <alignment horizontal="center" vertical="center" wrapText="1"/>
    </xf>
    <xf numFmtId="165" fontId="6" fillId="8" borderId="17" xfId="34" applyNumberFormat="1" applyFill="1" applyBorder="1">
      <alignment horizontal="center" vertical="center" wrapText="1"/>
    </xf>
    <xf numFmtId="164" fontId="10" fillId="8" borderId="18" xfId="34" applyNumberFormat="1" applyFont="1" applyFill="1" applyBorder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165" fontId="11" fillId="8" borderId="17" xfId="0" applyNumberFormat="1" applyFont="1" applyFill="1" applyBorder="1" applyAlignment="1">
      <alignment horizontal="center" vertical="center" wrapText="1"/>
    </xf>
    <xf numFmtId="0" fontId="2" fillId="7" borderId="17" xfId="60" applyBorder="1" applyAlignment="1">
      <alignment horizontal="center" vertical="center" wrapText="1"/>
    </xf>
    <xf numFmtId="0" fontId="10" fillId="8" borderId="24" xfId="34" applyFont="1" applyFill="1" applyBorder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0" fillId="8" borderId="18" xfId="44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8" borderId="0" xfId="0" applyFont="1" applyFill="1"/>
    <xf numFmtId="0" fontId="1" fillId="0" borderId="0" xfId="0" applyFont="1"/>
    <xf numFmtId="0" fontId="10" fillId="8" borderId="18" xfId="34" applyFont="1" applyFill="1" applyBorder="1" applyAlignment="1">
      <alignment horizontal="center" vertical="center" wrapText="1"/>
    </xf>
    <xf numFmtId="0" fontId="10" fillId="8" borderId="18" xfId="35" applyFont="1" applyFill="1" applyBorder="1" applyAlignment="1">
      <alignment horizontal="center" vertical="center" wrapText="1"/>
    </xf>
    <xf numFmtId="0" fontId="16" fillId="8" borderId="18" xfId="34" applyFont="1" applyFill="1" applyBorder="1" applyAlignment="1">
      <alignment horizontal="center" vertical="center" wrapText="1"/>
    </xf>
    <xf numFmtId="165" fontId="10" fillId="8" borderId="18" xfId="34" applyNumberFormat="1" applyFont="1" applyFill="1" applyBorder="1" applyAlignment="1">
      <alignment horizontal="center" vertical="center" wrapText="1"/>
    </xf>
    <xf numFmtId="165" fontId="10" fillId="8" borderId="17" xfId="34" applyNumberFormat="1" applyFont="1" applyFill="1" applyBorder="1">
      <alignment horizontal="center" vertical="center" wrapText="1"/>
    </xf>
    <xf numFmtId="0" fontId="10" fillId="8" borderId="17" xfId="34" applyFont="1" applyFill="1" applyBorder="1">
      <alignment horizontal="center" vertical="center" wrapText="1"/>
    </xf>
    <xf numFmtId="165" fontId="10" fillId="8" borderId="18" xfId="34" applyNumberFormat="1" applyFont="1" applyFill="1" applyBorder="1">
      <alignment horizontal="center" vertical="center" wrapText="1"/>
    </xf>
    <xf numFmtId="165" fontId="10" fillId="8" borderId="25" xfId="34" applyNumberFormat="1" applyFont="1" applyFill="1" applyBorder="1">
      <alignment horizontal="center" vertical="center" wrapText="1"/>
    </xf>
    <xf numFmtId="0" fontId="10" fillId="8" borderId="17" xfId="35" applyFont="1" applyFill="1" applyBorder="1" applyAlignment="1">
      <alignment horizontal="center" vertical="center" wrapText="1"/>
    </xf>
    <xf numFmtId="0" fontId="10" fillId="8" borderId="18" xfId="34" applyFont="1" applyFill="1" applyBorder="1">
      <alignment horizontal="center" vertical="center" wrapText="1"/>
    </xf>
    <xf numFmtId="165" fontId="9" fillId="2" borderId="17" xfId="51" applyNumberFormat="1" applyFont="1" applyBorder="1">
      <alignment horizontal="center" vertical="center" wrapText="1"/>
    </xf>
    <xf numFmtId="0" fontId="16" fillId="8" borderId="18" xfId="34" applyFont="1" applyFill="1" applyBorder="1">
      <alignment horizontal="center" vertical="center" wrapText="1"/>
    </xf>
    <xf numFmtId="0" fontId="10" fillId="8" borderId="17" xfId="34" applyFont="1" applyFill="1" applyBorder="1">
      <alignment horizontal="center" vertical="center" wrapText="1"/>
    </xf>
    <xf numFmtId="0" fontId="10" fillId="8" borderId="18" xfId="34" applyFont="1" applyFill="1" applyBorder="1">
      <alignment horizontal="center" vertical="center" wrapText="1"/>
    </xf>
    <xf numFmtId="0" fontId="10" fillId="8" borderId="17" xfId="35" applyFont="1" applyFill="1" applyBorder="1" applyAlignment="1">
      <alignment horizontal="center" vertical="center" wrapText="1"/>
    </xf>
    <xf numFmtId="165" fontId="10" fillId="8" borderId="17" xfId="34" applyNumberFormat="1" applyFont="1" applyFill="1" applyBorder="1">
      <alignment horizontal="center" vertical="center" wrapText="1"/>
    </xf>
    <xf numFmtId="165" fontId="10" fillId="8" borderId="18" xfId="34" applyNumberFormat="1" applyFont="1" applyFill="1" applyBorder="1">
      <alignment horizontal="center" vertical="center" wrapText="1"/>
    </xf>
    <xf numFmtId="0" fontId="10" fillId="3" borderId="18" xfId="33" applyFont="1" applyBorder="1">
      <alignment horizontal="center" vertical="center" wrapText="1"/>
    </xf>
    <xf numFmtId="0" fontId="10" fillId="3" borderId="19" xfId="33" applyFont="1" applyBorder="1">
      <alignment horizontal="center" vertical="center" wrapText="1"/>
    </xf>
    <xf numFmtId="0" fontId="10" fillId="3" borderId="17" xfId="4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3" borderId="17" xfId="33" applyFont="1" applyBorder="1">
      <alignment horizontal="center" vertical="center" wrapText="1"/>
    </xf>
    <xf numFmtId="0" fontId="10" fillId="2" borderId="17" xfId="50" applyFont="1" applyBorder="1" applyAlignment="1">
      <alignment horizontal="center" vertical="center" wrapText="1"/>
    </xf>
    <xf numFmtId="165" fontId="9" fillId="2" borderId="17" xfId="51" applyNumberFormat="1" applyFont="1" applyBorder="1">
      <alignment horizontal="center" vertical="center" wrapText="1"/>
    </xf>
    <xf numFmtId="165" fontId="10" fillId="8" borderId="18" xfId="34" applyNumberFormat="1" applyFont="1" applyFill="1" applyBorder="1">
      <alignment horizontal="center" vertical="center" wrapText="1"/>
    </xf>
    <xf numFmtId="165" fontId="10" fillId="8" borderId="25" xfId="34" applyNumberFormat="1" applyFont="1" applyFill="1" applyBorder="1">
      <alignment horizontal="center" vertical="center" wrapText="1"/>
    </xf>
    <xf numFmtId="165" fontId="10" fillId="8" borderId="18" xfId="34" applyNumberFormat="1" applyFont="1" applyFill="1" applyBorder="1" applyAlignment="1">
      <alignment horizontal="center" vertical="center" wrapText="1"/>
    </xf>
    <xf numFmtId="165" fontId="11" fillId="8" borderId="25" xfId="0" applyNumberFormat="1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165" fontId="10" fillId="8" borderId="17" xfId="34" applyNumberFormat="1" applyFont="1" applyFill="1" applyBorder="1">
      <alignment horizontal="center" vertical="center" wrapText="1"/>
    </xf>
    <xf numFmtId="0" fontId="10" fillId="8" borderId="17" xfId="36" applyFont="1" applyFill="1" applyBorder="1" applyAlignment="1">
      <alignment horizontal="center" vertical="center" wrapText="1"/>
    </xf>
    <xf numFmtId="0" fontId="10" fillId="8" borderId="18" xfId="34" applyFont="1" applyFill="1" applyBorder="1">
      <alignment horizontal="center" vertical="center" wrapText="1"/>
    </xf>
    <xf numFmtId="0" fontId="10" fillId="8" borderId="25" xfId="34" applyFont="1" applyFill="1" applyBorder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top" wrapText="1"/>
    </xf>
    <xf numFmtId="0" fontId="10" fillId="8" borderId="18" xfId="34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8" borderId="18" xfId="35" applyFont="1" applyFill="1" applyBorder="1" applyAlignment="1">
      <alignment horizontal="center" vertical="center" wrapText="1"/>
    </xf>
    <xf numFmtId="0" fontId="16" fillId="8" borderId="18" xfId="34" applyFont="1" applyFill="1" applyBorder="1" applyAlignment="1">
      <alignment horizontal="center" vertical="center" wrapText="1"/>
    </xf>
    <xf numFmtId="0" fontId="16" fillId="8" borderId="25" xfId="34" applyFont="1" applyFill="1" applyBorder="1" applyAlignment="1">
      <alignment horizontal="center" vertical="center" wrapText="1"/>
    </xf>
    <xf numFmtId="0" fontId="9" fillId="2" borderId="1" xfId="4" applyFont="1">
      <alignment horizontal="center" vertical="center" textRotation="90" wrapText="1"/>
    </xf>
    <xf numFmtId="0" fontId="10" fillId="3" borderId="2" xfId="5" applyFont="1">
      <alignment horizontal="center" vertical="center" textRotation="90" wrapText="1"/>
    </xf>
    <xf numFmtId="0" fontId="9" fillId="4" borderId="2" xfId="6" applyFont="1">
      <alignment horizontal="center" vertical="center" wrapText="1"/>
    </xf>
    <xf numFmtId="0" fontId="13" fillId="4" borderId="35" xfId="7" applyFont="1" applyBorder="1">
      <alignment horizontal="center" vertical="center" wrapText="1"/>
    </xf>
    <xf numFmtId="0" fontId="13" fillId="4" borderId="40" xfId="7" applyFont="1" applyBorder="1">
      <alignment horizontal="center" vertical="center" wrapText="1"/>
    </xf>
    <xf numFmtId="0" fontId="13" fillId="4" borderId="35" xfId="8" applyFont="1" applyBorder="1">
      <alignment horizontal="center" vertical="center" textRotation="90" wrapText="1"/>
    </xf>
    <xf numFmtId="0" fontId="13" fillId="4" borderId="41" xfId="8" applyFont="1" applyBorder="1">
      <alignment horizontal="center" vertical="center" textRotation="90" wrapText="1"/>
    </xf>
    <xf numFmtId="0" fontId="13" fillId="4" borderId="46" xfId="8" applyFont="1" applyBorder="1">
      <alignment horizontal="center" vertical="center" textRotation="90" wrapText="1"/>
    </xf>
    <xf numFmtId="0" fontId="10" fillId="2" borderId="17" xfId="32" applyFont="1" applyBorder="1">
      <alignment horizontal="center" vertical="center" wrapText="1"/>
    </xf>
    <xf numFmtId="0" fontId="16" fillId="2" borderId="13" xfId="21" applyFont="1" applyBorder="1">
      <alignment horizontal="center" vertical="center" wrapText="1"/>
    </xf>
    <xf numFmtId="0" fontId="16" fillId="2" borderId="46" xfId="21" applyFont="1" applyBorder="1">
      <alignment horizontal="center" vertical="center" wrapText="1"/>
    </xf>
    <xf numFmtId="0" fontId="13" fillId="4" borderId="36" xfId="10" applyFont="1" applyBorder="1">
      <alignment horizontal="center" vertical="center" wrapText="1"/>
    </xf>
    <xf numFmtId="0" fontId="13" fillId="4" borderId="37" xfId="10" applyFont="1" applyBorder="1">
      <alignment horizontal="center" vertical="center" wrapText="1"/>
    </xf>
    <xf numFmtId="0" fontId="13" fillId="4" borderId="42" xfId="10" applyFont="1" applyBorder="1">
      <alignment horizontal="center" vertical="center" wrapText="1"/>
    </xf>
    <xf numFmtId="0" fontId="13" fillId="4" borderId="30" xfId="10" applyFont="1" applyBorder="1">
      <alignment horizontal="center" vertical="center" wrapText="1"/>
    </xf>
    <xf numFmtId="0" fontId="14" fillId="5" borderId="38" xfId="11" applyFont="1" applyBorder="1">
      <alignment horizontal="center" vertical="center" wrapText="1"/>
    </xf>
    <xf numFmtId="0" fontId="14" fillId="5" borderId="39" xfId="11" applyFont="1" applyBorder="1">
      <alignment horizontal="center" vertical="center" wrapText="1"/>
    </xf>
    <xf numFmtId="0" fontId="15" fillId="6" borderId="38" xfId="12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0" fillId="8" borderId="17" xfId="39" applyFont="1" applyFill="1" applyBorder="1" applyAlignment="1">
      <alignment horizontal="center" vertical="center" wrapText="1"/>
    </xf>
    <xf numFmtId="0" fontId="10" fillId="3" borderId="22" xfId="41" applyFont="1" applyBorder="1" applyAlignment="1">
      <alignment horizontal="center" vertical="center" wrapText="1"/>
    </xf>
    <xf numFmtId="0" fontId="10" fillId="3" borderId="23" xfId="41" applyFont="1" applyBorder="1" applyAlignment="1">
      <alignment horizontal="center" vertical="center" wrapText="1"/>
    </xf>
    <xf numFmtId="0" fontId="10" fillId="3" borderId="24" xfId="41" applyFont="1" applyBorder="1" applyAlignment="1">
      <alignment horizontal="center" vertical="center" wrapText="1"/>
    </xf>
    <xf numFmtId="0" fontId="10" fillId="8" borderId="17" xfId="34" applyFont="1" applyFill="1" applyBorder="1">
      <alignment horizontal="center" vertical="center" wrapText="1"/>
    </xf>
    <xf numFmtId="0" fontId="4" fillId="0" borderId="0" xfId="2">
      <alignment horizontal="left" vertical="center" wrapText="1"/>
    </xf>
    <xf numFmtId="0" fontId="16" fillId="5" borderId="15" xfId="17" applyFont="1" applyBorder="1">
      <alignment horizontal="center" vertical="center" wrapText="1"/>
    </xf>
    <xf numFmtId="0" fontId="16" fillId="5" borderId="45" xfId="17" applyFont="1" applyBorder="1">
      <alignment horizontal="center" vertical="center" wrapText="1"/>
    </xf>
    <xf numFmtId="0" fontId="16" fillId="5" borderId="48" xfId="17" applyFont="1" applyBorder="1">
      <alignment horizontal="center" vertical="center" wrapText="1"/>
    </xf>
    <xf numFmtId="0" fontId="16" fillId="2" borderId="11" xfId="13" applyFont="1" applyBorder="1">
      <alignment horizontal="center" vertical="center" wrapText="1"/>
    </xf>
    <xf numFmtId="0" fontId="16" fillId="2" borderId="43" xfId="13" applyFont="1" applyBorder="1">
      <alignment horizontal="center" vertical="center" wrapText="1"/>
    </xf>
    <xf numFmtId="0" fontId="16" fillId="2" borderId="47" xfId="13" applyFont="1" applyBorder="1">
      <alignment horizontal="center" vertical="center" wrapText="1"/>
    </xf>
    <xf numFmtId="0" fontId="16" fillId="2" borderId="13" xfId="14" applyFont="1" applyBorder="1">
      <alignment horizontal="center" vertical="center" wrapText="1"/>
    </xf>
    <xf numFmtId="0" fontId="16" fillId="2" borderId="41" xfId="14" applyFont="1" applyBorder="1">
      <alignment horizontal="center" vertical="center" wrapText="1"/>
    </xf>
    <xf numFmtId="0" fontId="16" fillId="2" borderId="46" xfId="14" applyFont="1" applyBorder="1">
      <alignment horizontal="center" vertical="center" wrapText="1"/>
    </xf>
    <xf numFmtId="0" fontId="16" fillId="6" borderId="15" xfId="15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0" fillId="3" borderId="22" xfId="43" applyFont="1" applyBorder="1" applyAlignment="1">
      <alignment horizontal="center" vertical="center" wrapText="1"/>
    </xf>
    <xf numFmtId="0" fontId="10" fillId="3" borderId="23" xfId="43" applyFont="1" applyBorder="1" applyAlignment="1">
      <alignment horizontal="center" vertical="center" wrapText="1"/>
    </xf>
    <xf numFmtId="0" fontId="10" fillId="8" borderId="17" xfId="35" applyFont="1" applyFill="1" applyBorder="1" applyAlignment="1">
      <alignment horizontal="center" vertical="center" wrapText="1"/>
    </xf>
    <xf numFmtId="0" fontId="16" fillId="5" borderId="11" xfId="16" applyFont="1" applyBorder="1">
      <alignment horizontal="center" vertical="center" wrapText="1"/>
    </xf>
    <xf numFmtId="0" fontId="16" fillId="5" borderId="44" xfId="16" applyFont="1" applyBorder="1">
      <alignment horizontal="center" vertical="center" wrapText="1"/>
    </xf>
    <xf numFmtId="0" fontId="10" fillId="2" borderId="5" xfId="18" applyFont="1">
      <alignment horizontal="center" vertical="center" wrapText="1"/>
    </xf>
    <xf numFmtId="0" fontId="10" fillId="2" borderId="5" xfId="19" applyFont="1">
      <alignment horizontal="center" vertical="center" wrapText="1"/>
    </xf>
    <xf numFmtId="0" fontId="10" fillId="2" borderId="5" xfId="20" applyFont="1">
      <alignment horizontal="center" vertical="center" wrapText="1"/>
    </xf>
    <xf numFmtId="0" fontId="6" fillId="0" borderId="0" xfId="59" applyBorder="1">
      <alignment horizontal="center" vertical="center" wrapText="1"/>
    </xf>
    <xf numFmtId="0" fontId="10" fillId="3" borderId="5" xfId="46" applyFont="1">
      <alignment horizontal="center" vertical="center" wrapText="1"/>
    </xf>
    <xf numFmtId="0" fontId="10" fillId="3" borderId="32" xfId="46" applyFont="1" applyBorder="1">
      <alignment horizontal="center" vertical="center" wrapText="1"/>
    </xf>
    <xf numFmtId="0" fontId="10" fillId="2" borderId="5" xfId="14" applyFont="1">
      <alignment horizontal="center" vertical="center" wrapText="1"/>
    </xf>
    <xf numFmtId="0" fontId="3" fillId="0" borderId="0" xfId="58" applyBorder="1">
      <alignment horizontal="center" vertical="center" wrapText="1"/>
    </xf>
    <xf numFmtId="0" fontId="10" fillId="3" borderId="5" xfId="33" applyFont="1">
      <alignment horizontal="center" vertical="center" wrapText="1"/>
    </xf>
    <xf numFmtId="0" fontId="10" fillId="2" borderId="19" xfId="50" applyFont="1" applyBorder="1" applyAlignment="1">
      <alignment horizontal="center" vertical="center" wrapText="1"/>
    </xf>
    <xf numFmtId="0" fontId="10" fillId="3" borderId="27" xfId="33" applyFont="1" applyBorder="1">
      <alignment horizontal="center" vertical="center" wrapText="1"/>
    </xf>
    <xf numFmtId="0" fontId="10" fillId="3" borderId="21" xfId="33" applyFont="1" applyBorder="1">
      <alignment horizontal="center" vertical="center" wrapText="1"/>
    </xf>
    <xf numFmtId="0" fontId="10" fillId="8" borderId="17" xfId="37" applyFont="1" applyFill="1" applyBorder="1">
      <alignment horizontal="center" vertical="center" wrapText="1"/>
    </xf>
    <xf numFmtId="0" fontId="10" fillId="8" borderId="18" xfId="39" applyFont="1" applyFill="1" applyBorder="1" applyAlignment="1">
      <alignment horizontal="center" vertical="center" wrapText="1"/>
    </xf>
    <xf numFmtId="0" fontId="10" fillId="8" borderId="25" xfId="39" applyFont="1" applyFill="1" applyBorder="1" applyAlignment="1">
      <alignment horizontal="center" vertical="center" wrapText="1"/>
    </xf>
    <xf numFmtId="0" fontId="10" fillId="2" borderId="17" xfId="57" applyFont="1" applyBorder="1" applyAlignment="1">
      <alignment horizontal="center" vertical="center" wrapText="1"/>
    </xf>
    <xf numFmtId="0" fontId="10" fillId="3" borderId="20" xfId="45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2" borderId="22" xfId="56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0" fillId="8" borderId="18" xfId="40" applyFont="1" applyFill="1" applyBorder="1" applyAlignment="1">
      <alignment horizontal="center" vertical="center" wrapText="1"/>
    </xf>
    <xf numFmtId="0" fontId="10" fillId="8" borderId="25" xfId="40" applyFont="1" applyFill="1" applyBorder="1" applyAlignment="1">
      <alignment horizontal="center" vertical="center" wrapText="1"/>
    </xf>
    <xf numFmtId="0" fontId="10" fillId="8" borderId="17" xfId="44" applyFont="1" applyFill="1" applyBorder="1" applyAlignment="1">
      <alignment horizontal="center" vertical="center" wrapText="1"/>
    </xf>
    <xf numFmtId="0" fontId="16" fillId="8" borderId="18" xfId="34" applyFont="1" applyFill="1" applyBorder="1">
      <alignment horizontal="center" vertical="center" wrapText="1"/>
    </xf>
    <xf numFmtId="0" fontId="16" fillId="8" borderId="25" xfId="34" applyFont="1" applyFill="1" applyBorder="1">
      <alignment horizontal="center" vertical="center" wrapText="1"/>
    </xf>
    <xf numFmtId="0" fontId="10" fillId="8" borderId="25" xfId="35" applyFont="1" applyFill="1" applyBorder="1" applyAlignment="1">
      <alignment horizontal="center" vertical="center" wrapText="1"/>
    </xf>
    <xf numFmtId="165" fontId="9" fillId="2" borderId="18" xfId="51" applyNumberFormat="1" applyFont="1" applyBorder="1">
      <alignment horizontal="center" vertical="center" wrapText="1"/>
    </xf>
    <xf numFmtId="165" fontId="9" fillId="2" borderId="19" xfId="51" applyNumberFormat="1" applyFont="1" applyBorder="1">
      <alignment horizontal="center" vertical="center" wrapText="1"/>
    </xf>
    <xf numFmtId="0" fontId="16" fillId="8" borderId="19" xfId="34" applyFont="1" applyFill="1" applyBorder="1" applyAlignment="1">
      <alignment horizontal="center" vertical="center" wrapText="1"/>
    </xf>
    <xf numFmtId="0" fontId="10" fillId="8" borderId="25" xfId="34" applyFont="1" applyFill="1" applyBorder="1" applyAlignment="1">
      <alignment horizontal="center" vertical="center" wrapText="1"/>
    </xf>
    <xf numFmtId="0" fontId="10" fillId="8" borderId="19" xfId="34" applyFont="1" applyFill="1" applyBorder="1" applyAlignment="1">
      <alignment horizontal="center" vertical="center" wrapText="1"/>
    </xf>
    <xf numFmtId="165" fontId="10" fillId="8" borderId="25" xfId="34" applyNumberFormat="1" applyFont="1" applyFill="1" applyBorder="1" applyAlignment="1">
      <alignment horizontal="center" vertical="center" wrapText="1"/>
    </xf>
    <xf numFmtId="165" fontId="10" fillId="8" borderId="19" xfId="34" applyNumberFormat="1" applyFont="1" applyFill="1" applyBorder="1" applyAlignment="1">
      <alignment horizontal="center" vertical="center" wrapText="1"/>
    </xf>
    <xf numFmtId="0" fontId="16" fillId="2" borderId="40" xfId="21" applyFont="1" applyBorder="1">
      <alignment horizontal="center" vertical="center" wrapText="1"/>
    </xf>
    <xf numFmtId="165" fontId="10" fillId="8" borderId="19" xfId="34" applyNumberFormat="1" applyFont="1" applyFill="1" applyBorder="1">
      <alignment horizontal="center" vertical="center" wrapText="1"/>
    </xf>
    <xf numFmtId="0" fontId="16" fillId="8" borderId="19" xfId="34" applyFont="1" applyFill="1" applyBorder="1">
      <alignment horizontal="center" vertical="center" wrapText="1"/>
    </xf>
    <xf numFmtId="0" fontId="10" fillId="8" borderId="19" xfId="34" applyFont="1" applyFill="1" applyBorder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4" borderId="40" xfId="8" applyFont="1" applyBorder="1">
      <alignment horizontal="center" vertical="center" textRotation="90" wrapText="1"/>
    </xf>
    <xf numFmtId="0" fontId="13" fillId="4" borderId="36" xfId="8" applyFont="1" applyBorder="1">
      <alignment horizontal="center" vertical="center" textRotation="90" wrapText="1"/>
    </xf>
    <xf numFmtId="0" fontId="13" fillId="4" borderId="54" xfId="8" applyFont="1" applyBorder="1">
      <alignment horizontal="center" vertical="center" textRotation="90" wrapText="1"/>
    </xf>
    <xf numFmtId="0" fontId="13" fillId="4" borderId="42" xfId="8" applyFont="1" applyBorder="1">
      <alignment horizontal="center" vertical="center" textRotation="90" wrapText="1"/>
    </xf>
  </cellXfs>
  <cellStyles count="61">
    <cellStyle name="40% – paryškinimas 4" xfId="60" builtinId="43"/>
    <cellStyle name="Default" xfId="1" xr:uid="{00000000-0005-0000-0000-000001000000}"/>
    <cellStyle name="Įprastas" xfId="0" builtinId="0"/>
    <cellStyle name="Plm10ConfirmA" xfId="58" xr:uid="{00000000-0005-0000-0000-000003000000}"/>
    <cellStyle name="Plm10ConfirmB" xfId="59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40" xr:uid="{00000000-0005-0000-0000-00000A000000}"/>
    <cellStyle name="SvsDataLeafDoerIns" xfId="44" xr:uid="{00000000-0005-0000-0000-00000B000000}"/>
    <cellStyle name="SvsDataLeafLeft" xfId="35" xr:uid="{00000000-0005-0000-0000-00000C000000}"/>
    <cellStyle name="SvsDataLeafOwner" xfId="39" xr:uid="{00000000-0005-0000-0000-00000D000000}"/>
    <cellStyle name="SvsDataLvl1" xfId="32" xr:uid="{00000000-0005-0000-0000-00000E000000}"/>
    <cellStyle name="SvsDataLvl1CrtEnd" xfId="55" xr:uid="{00000000-0005-0000-0000-00000F000000}"/>
    <cellStyle name="SvsDataLvl1CrtName" xfId="52" xr:uid="{00000000-0005-0000-0000-000010000000}"/>
    <cellStyle name="SvsDataLvl1CrtStart" xfId="54" xr:uid="{00000000-0005-0000-0000-000011000000}"/>
    <cellStyle name="SvsDataLvl1Default" xfId="53" xr:uid="{00000000-0005-0000-0000-000012000000}"/>
    <cellStyle name="SvsDataLvl1Doer" xfId="57" xr:uid="{00000000-0005-0000-0000-000013000000}"/>
    <cellStyle name="SvsDataLvl1Owner" xfId="56" xr:uid="{00000000-0005-0000-0000-000014000000}"/>
    <cellStyle name="SvsDataLvl1Summary" xfId="50" xr:uid="{00000000-0005-0000-0000-000015000000}"/>
    <cellStyle name="SvsDataLvl1SummFin" xfId="51" xr:uid="{00000000-0005-0000-0000-000016000000}"/>
    <cellStyle name="SvsDataLvl2" xfId="33" xr:uid="{00000000-0005-0000-0000-000017000000}"/>
    <cellStyle name="SvsDataLvl2CrtEnd" xfId="48" xr:uid="{00000000-0005-0000-0000-000018000000}"/>
    <cellStyle name="SvsDataLvl2CrtName" xfId="45" xr:uid="{00000000-0005-0000-0000-000019000000}"/>
    <cellStyle name="SvsDataLvl2CrtStart" xfId="47" xr:uid="{00000000-0005-0000-0000-00001A000000}"/>
    <cellStyle name="SvsDataLvl2Default" xfId="46" xr:uid="{00000000-0005-0000-0000-00001B000000}"/>
    <cellStyle name="SvsDataLvl2Doer" xfId="49" xr:uid="{00000000-0005-0000-0000-00001C000000}"/>
    <cellStyle name="SvsDataLvl2Owner" xfId="43" xr:uid="{00000000-0005-0000-0000-00001D000000}"/>
    <cellStyle name="SvsDataLvl2Summary" xfId="41" xr:uid="{00000000-0005-0000-0000-00001E000000}"/>
    <cellStyle name="SvsDataLvl2SummFin" xfId="42" xr:uid="{00000000-0005-0000-0000-00001F000000}"/>
    <cellStyle name="SvsHdrColnum" xfId="30" xr:uid="{00000000-0005-0000-0000-000020000000}"/>
    <cellStyle name="SvsHdrColnumFirst" xfId="29" xr:uid="{00000000-0005-0000-0000-000021000000}"/>
    <cellStyle name="SvsHdrColnumLast" xfId="31" xr:uid="{00000000-0005-0000-0000-000022000000}"/>
    <cellStyle name="SvsHdrCrt" xfId="11" xr:uid="{00000000-0005-0000-0000-000023000000}"/>
    <cellStyle name="SvsHdrCrtDates" xfId="15" xr:uid="{00000000-0005-0000-0000-000024000000}"/>
    <cellStyle name="SvsHdrCrtDescFields" xfId="14" xr:uid="{00000000-0005-0000-0000-000025000000}"/>
    <cellStyle name="SvsHdrCrtDiff" xfId="27" xr:uid="{00000000-0005-0000-0000-000026000000}"/>
    <cellStyle name="SvsHdrCrtEnd" xfId="25" xr:uid="{00000000-0005-0000-0000-000027000000}"/>
    <cellStyle name="SvsHdrCrtName" xfId="13" xr:uid="{00000000-0005-0000-0000-000028000000}"/>
    <cellStyle name="SvsHdrCrtStart" xfId="24" xr:uid="{00000000-0005-0000-0000-000029000000}"/>
    <cellStyle name="SvsHdrFin" xfId="22" xr:uid="{00000000-0005-0000-0000-00002A000000}"/>
    <cellStyle name="SvsHdrFinCurYear" xfId="9" xr:uid="{00000000-0005-0000-0000-00002B000000}"/>
    <cellStyle name="SvsHdrFinsalt" xfId="8" xr:uid="{00000000-0005-0000-0000-00002C000000}"/>
    <cellStyle name="SvsHdrFinSum" xfId="23" xr:uid="{00000000-0005-0000-0000-00002D000000}"/>
    <cellStyle name="SvsHdrFinTitle" xfId="10" xr:uid="{00000000-0005-0000-0000-00002E000000}"/>
    <cellStyle name="SvsHdrFinUom" xfId="26" xr:uid="{00000000-0005-0000-0000-00002F000000}"/>
    <cellStyle name="SvsHdrLeaf" xfId="6" xr:uid="{00000000-0005-0000-0000-000030000000}"/>
    <cellStyle name="SvsHdrLeafDesc" xfId="20" xr:uid="{00000000-0005-0000-0000-000031000000}"/>
    <cellStyle name="SvsHdrLeafName" xfId="19" xr:uid="{00000000-0005-0000-0000-000032000000}"/>
    <cellStyle name="SvsHdrLeafNr" xfId="18" xr:uid="{00000000-0005-0000-0000-000033000000}"/>
    <cellStyle name="SvsHdrLevelName1" xfId="4" xr:uid="{00000000-0005-0000-0000-000034000000}"/>
    <cellStyle name="SvsHdrLevelName2" xfId="5" xr:uid="{00000000-0005-0000-0000-000035000000}"/>
    <cellStyle name="SvsHdrPeriod" xfId="7" xr:uid="{00000000-0005-0000-0000-000036000000}"/>
    <cellStyle name="SvsHdrPeriodDates" xfId="21" xr:uid="{00000000-0005-0000-0000-000037000000}"/>
    <cellStyle name="SvsHdrRespDoer" xfId="17" xr:uid="{00000000-0005-0000-0000-000038000000}"/>
    <cellStyle name="SvsHdrRespHdr" xfId="12" xr:uid="{00000000-0005-0000-0000-000039000000}"/>
    <cellStyle name="SvsHdrRespOwner" xfId="16" xr:uid="{00000000-0005-0000-0000-00003A000000}"/>
    <cellStyle name="SvsHdrRespOwnerIns" xfId="28" xr:uid="{00000000-0005-0000-0000-00003B000000}"/>
    <cellStyle name="SvsHeader" xfId="3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63"/>
  <sheetViews>
    <sheetView zoomScale="82" zoomScaleNormal="82" workbookViewId="0">
      <pane xSplit="2" ySplit="9" topLeftCell="C40" activePane="bottomRight" state="frozen"/>
      <selection pane="topRight" activeCell="C1" sqref="C1"/>
      <selection pane="bottomLeft" activeCell="A13" sqref="A13"/>
      <selection pane="bottomRight" activeCell="J55" sqref="J55"/>
    </sheetView>
  </sheetViews>
  <sheetFormatPr defaultColWidth="9.140625" defaultRowHeight="12" customHeight="1" x14ac:dyDescent="0.25"/>
  <cols>
    <col min="1" max="1" width="6.85546875" style="1" customWidth="1"/>
    <col min="2" max="2" width="7.140625" style="1" bestFit="1" customWidth="1"/>
    <col min="3" max="3" width="11.42578125" style="1" customWidth="1"/>
    <col min="4" max="4" width="26.85546875" style="1" customWidth="1"/>
    <col min="5" max="5" width="19" style="1" customWidth="1"/>
    <col min="6" max="6" width="9.5703125" style="1" customWidth="1"/>
    <col min="7" max="7" width="5.85546875" style="1" customWidth="1"/>
    <col min="8" max="8" width="7.140625" style="1" customWidth="1"/>
    <col min="9" max="9" width="11.140625" style="1" bestFit="1" customWidth="1"/>
    <col min="10" max="10" width="10.85546875" style="1" bestFit="1" customWidth="1"/>
    <col min="11" max="11" width="11.140625" style="1" bestFit="1" customWidth="1"/>
    <col min="12" max="12" width="17.140625" style="1" customWidth="1"/>
    <col min="13" max="13" width="5.85546875" style="1" customWidth="1"/>
    <col min="14" max="14" width="12.42578125" style="1" customWidth="1"/>
    <col min="15" max="15" width="17.140625" style="1" customWidth="1"/>
    <col min="16" max="16" width="13.140625" style="1" customWidth="1"/>
    <col min="17" max="17" width="26.42578125" style="1" customWidth="1"/>
    <col min="18" max="16384" width="9.140625" style="1"/>
  </cols>
  <sheetData>
    <row r="1" spans="1:16" ht="15" customHeight="1" x14ac:dyDescent="0.25">
      <c r="O1" s="151"/>
      <c r="P1" s="151"/>
    </row>
    <row r="2" spans="1:16" ht="15" customHeight="1" x14ac:dyDescent="0.25">
      <c r="O2" s="151"/>
      <c r="P2" s="151"/>
    </row>
    <row r="3" spans="1:16" s="85" customFormat="1" ht="102.75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119" t="s">
        <v>171</v>
      </c>
      <c r="N3" s="119"/>
      <c r="O3" s="84"/>
    </row>
    <row r="4" spans="1:16" s="85" customFormat="1" ht="37.5" customHeight="1" thickBot="1" x14ac:dyDescent="0.3">
      <c r="A4" s="120" t="s">
        <v>172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84"/>
    </row>
    <row r="5" spans="1:16" ht="20.100000000000001" customHeight="1" thickBot="1" x14ac:dyDescent="0.3">
      <c r="A5" s="127" t="s">
        <v>0</v>
      </c>
      <c r="B5" s="128" t="s">
        <v>1</v>
      </c>
      <c r="C5" s="129" t="s">
        <v>2</v>
      </c>
      <c r="D5" s="129"/>
      <c r="E5" s="129"/>
      <c r="F5" s="130" t="s">
        <v>3</v>
      </c>
      <c r="G5" s="132" t="s">
        <v>4</v>
      </c>
      <c r="H5" s="132" t="s">
        <v>5</v>
      </c>
      <c r="I5" s="138"/>
      <c r="J5" s="139"/>
      <c r="K5" s="139"/>
      <c r="L5" s="142" t="s">
        <v>6</v>
      </c>
      <c r="M5" s="143"/>
      <c r="N5" s="143"/>
      <c r="O5" s="144" t="s">
        <v>7</v>
      </c>
      <c r="P5" s="145"/>
    </row>
    <row r="6" spans="1:16" ht="20.100000000000001" customHeight="1" thickBot="1" x14ac:dyDescent="0.3">
      <c r="A6" s="127"/>
      <c r="B6" s="128"/>
      <c r="C6" s="129"/>
      <c r="D6" s="129"/>
      <c r="E6" s="129"/>
      <c r="F6" s="131"/>
      <c r="G6" s="133"/>
      <c r="H6" s="133"/>
      <c r="I6" s="140"/>
      <c r="J6" s="141"/>
      <c r="K6" s="141"/>
      <c r="L6" s="155" t="s">
        <v>8</v>
      </c>
      <c r="M6" s="158" t="s">
        <v>9</v>
      </c>
      <c r="N6" s="161">
        <v>2021</v>
      </c>
      <c r="O6" s="167" t="s">
        <v>10</v>
      </c>
      <c r="P6" s="152" t="s">
        <v>11</v>
      </c>
    </row>
    <row r="7" spans="1:16" ht="75.599999999999994" customHeight="1" thickBot="1" x14ac:dyDescent="0.3">
      <c r="A7" s="127"/>
      <c r="B7" s="128"/>
      <c r="C7" s="169" t="s">
        <v>12</v>
      </c>
      <c r="D7" s="170" t="s">
        <v>13</v>
      </c>
      <c r="E7" s="171" t="s">
        <v>14</v>
      </c>
      <c r="F7" s="136" t="s">
        <v>155</v>
      </c>
      <c r="G7" s="133"/>
      <c r="H7" s="133"/>
      <c r="I7" s="80" t="s">
        <v>168</v>
      </c>
      <c r="J7" s="81" t="s">
        <v>169</v>
      </c>
      <c r="K7" s="82" t="s">
        <v>170</v>
      </c>
      <c r="L7" s="156"/>
      <c r="M7" s="159"/>
      <c r="N7" s="162"/>
      <c r="O7" s="168"/>
      <c r="P7" s="153"/>
    </row>
    <row r="8" spans="1:16" ht="14.1" customHeight="1" x14ac:dyDescent="0.25">
      <c r="A8" s="127"/>
      <c r="B8" s="128"/>
      <c r="C8" s="169"/>
      <c r="D8" s="170"/>
      <c r="E8" s="171"/>
      <c r="F8" s="137"/>
      <c r="G8" s="134"/>
      <c r="H8" s="134"/>
      <c r="I8" s="33" t="s">
        <v>15</v>
      </c>
      <c r="J8" s="33" t="s">
        <v>15</v>
      </c>
      <c r="K8" s="33" t="s">
        <v>15</v>
      </c>
      <c r="L8" s="157"/>
      <c r="M8" s="160"/>
      <c r="N8" s="163"/>
      <c r="O8" s="34" t="s">
        <v>16</v>
      </c>
      <c r="P8" s="154"/>
    </row>
    <row r="9" spans="1:16" ht="9.75" customHeight="1" x14ac:dyDescent="0.25">
      <c r="A9" s="23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3">
        <v>12</v>
      </c>
      <c r="M9" s="24">
        <v>13</v>
      </c>
      <c r="N9" s="24">
        <v>14</v>
      </c>
      <c r="O9" s="23">
        <v>15</v>
      </c>
      <c r="P9" s="25">
        <v>16</v>
      </c>
    </row>
    <row r="10" spans="1:16" ht="67.5" customHeight="1" x14ac:dyDescent="0.25">
      <c r="A10" s="135" t="s">
        <v>17</v>
      </c>
      <c r="B10" s="107" t="s">
        <v>18</v>
      </c>
      <c r="C10" s="58" t="s">
        <v>19</v>
      </c>
      <c r="D10" s="46" t="s">
        <v>152</v>
      </c>
      <c r="E10" s="46" t="s">
        <v>153</v>
      </c>
      <c r="F10" s="57" t="s">
        <v>155</v>
      </c>
      <c r="G10" s="58" t="s">
        <v>20</v>
      </c>
      <c r="H10" s="58" t="s">
        <v>87</v>
      </c>
      <c r="I10" s="52">
        <v>3900</v>
      </c>
      <c r="J10" s="52">
        <v>2265</v>
      </c>
      <c r="K10" s="52"/>
      <c r="L10" s="62" t="s">
        <v>120</v>
      </c>
      <c r="M10" s="58" t="s">
        <v>22</v>
      </c>
      <c r="N10" s="36"/>
      <c r="O10" s="50" t="s">
        <v>21</v>
      </c>
      <c r="P10" s="63" t="s">
        <v>24</v>
      </c>
    </row>
    <row r="11" spans="1:16" ht="45" customHeight="1" x14ac:dyDescent="0.25">
      <c r="A11" s="135"/>
      <c r="B11" s="107"/>
      <c r="C11" s="58" t="s">
        <v>26</v>
      </c>
      <c r="D11" s="46" t="s">
        <v>27</v>
      </c>
      <c r="E11" s="46" t="s">
        <v>154</v>
      </c>
      <c r="F11" s="57" t="s">
        <v>155</v>
      </c>
      <c r="G11" s="58" t="s">
        <v>20</v>
      </c>
      <c r="H11" s="58" t="s">
        <v>87</v>
      </c>
      <c r="I11" s="52">
        <v>650</v>
      </c>
      <c r="J11" s="52">
        <v>650</v>
      </c>
      <c r="K11" s="52"/>
      <c r="L11" s="62" t="s">
        <v>29</v>
      </c>
      <c r="M11" s="58" t="s">
        <v>29</v>
      </c>
      <c r="N11" s="36"/>
      <c r="O11" s="50" t="s">
        <v>16</v>
      </c>
      <c r="P11" s="63" t="s">
        <v>30</v>
      </c>
    </row>
    <row r="12" spans="1:16" ht="70.5" customHeight="1" x14ac:dyDescent="0.25">
      <c r="A12" s="135"/>
      <c r="B12" s="107"/>
      <c r="C12" s="59" t="s">
        <v>31</v>
      </c>
      <c r="D12" s="64" t="s">
        <v>32</v>
      </c>
      <c r="E12" s="64" t="s">
        <v>33</v>
      </c>
      <c r="F12" s="57" t="s">
        <v>155</v>
      </c>
      <c r="G12" s="59" t="s">
        <v>34</v>
      </c>
      <c r="H12" s="59" t="s">
        <v>150</v>
      </c>
      <c r="I12" s="56">
        <v>250</v>
      </c>
      <c r="J12" s="56">
        <v>0</v>
      </c>
      <c r="K12" s="56"/>
      <c r="L12" s="61" t="s">
        <v>121</v>
      </c>
      <c r="M12" s="59" t="s">
        <v>22</v>
      </c>
      <c r="N12" s="43"/>
      <c r="O12" s="51" t="s">
        <v>21</v>
      </c>
      <c r="P12" s="65" t="s">
        <v>24</v>
      </c>
    </row>
    <row r="13" spans="1:16" ht="70.5" customHeight="1" x14ac:dyDescent="0.25">
      <c r="A13" s="135"/>
      <c r="B13" s="107"/>
      <c r="C13" s="59" t="s">
        <v>162</v>
      </c>
      <c r="D13" s="46" t="s">
        <v>163</v>
      </c>
      <c r="E13" s="46" t="s">
        <v>164</v>
      </c>
      <c r="F13" s="57" t="s">
        <v>155</v>
      </c>
      <c r="G13" s="59" t="s">
        <v>34</v>
      </c>
      <c r="H13" s="59" t="s">
        <v>165</v>
      </c>
      <c r="I13" s="56">
        <v>2700</v>
      </c>
      <c r="J13" s="56">
        <v>1600</v>
      </c>
      <c r="K13" s="56"/>
      <c r="L13" s="61" t="s">
        <v>167</v>
      </c>
      <c r="M13" s="59" t="s">
        <v>22</v>
      </c>
      <c r="N13" s="44"/>
      <c r="O13" s="51" t="s">
        <v>21</v>
      </c>
      <c r="P13" s="65" t="s">
        <v>166</v>
      </c>
    </row>
    <row r="14" spans="1:16" ht="12.75" customHeight="1" x14ac:dyDescent="0.25">
      <c r="A14" s="135"/>
      <c r="B14" s="107"/>
      <c r="C14" s="105" t="s">
        <v>35</v>
      </c>
      <c r="D14" s="105"/>
      <c r="E14" s="105"/>
      <c r="F14" s="105"/>
      <c r="G14" s="105"/>
      <c r="H14" s="105"/>
      <c r="I14" s="26">
        <f>SUM(I10:I13)</f>
        <v>7500</v>
      </c>
      <c r="J14" s="26">
        <f>SUM(J10:J13)</f>
        <v>4515</v>
      </c>
      <c r="K14" s="26">
        <f>SUM(K10:K13)</f>
        <v>0</v>
      </c>
      <c r="L14" s="164" t="s">
        <v>23</v>
      </c>
      <c r="M14" s="165"/>
      <c r="N14" s="165"/>
      <c r="O14" s="165"/>
      <c r="P14" s="165"/>
    </row>
    <row r="15" spans="1:16" ht="45" customHeight="1" x14ac:dyDescent="0.25">
      <c r="A15" s="135"/>
      <c r="B15" s="107" t="s">
        <v>36</v>
      </c>
      <c r="C15" s="58" t="s">
        <v>37</v>
      </c>
      <c r="D15" s="46" t="s">
        <v>38</v>
      </c>
      <c r="E15" s="46" t="s">
        <v>39</v>
      </c>
      <c r="F15" s="57" t="s">
        <v>155</v>
      </c>
      <c r="G15" s="58" t="s">
        <v>20</v>
      </c>
      <c r="H15" s="58" t="s">
        <v>87</v>
      </c>
      <c r="I15" s="52">
        <v>3700</v>
      </c>
      <c r="J15" s="52">
        <v>3700</v>
      </c>
      <c r="K15" s="52"/>
      <c r="L15" s="62" t="s">
        <v>40</v>
      </c>
      <c r="M15" s="58" t="s">
        <v>25</v>
      </c>
      <c r="N15" s="36"/>
      <c r="O15" s="50" t="s">
        <v>41</v>
      </c>
      <c r="P15" s="63" t="s">
        <v>42</v>
      </c>
    </row>
    <row r="16" spans="1:16" ht="33.75" customHeight="1" x14ac:dyDescent="0.25">
      <c r="A16" s="135"/>
      <c r="B16" s="107"/>
      <c r="C16" s="58" t="s">
        <v>43</v>
      </c>
      <c r="D16" s="46" t="s">
        <v>44</v>
      </c>
      <c r="E16" s="46" t="s">
        <v>45</v>
      </c>
      <c r="F16" s="57" t="s">
        <v>155</v>
      </c>
      <c r="G16" s="58" t="s">
        <v>20</v>
      </c>
      <c r="H16" s="58" t="s">
        <v>87</v>
      </c>
      <c r="I16" s="68">
        <v>350</v>
      </c>
      <c r="J16" s="68">
        <v>130</v>
      </c>
      <c r="K16" s="68"/>
      <c r="L16" s="69" t="s">
        <v>46</v>
      </c>
      <c r="M16" s="67" t="s">
        <v>22</v>
      </c>
      <c r="N16" s="39"/>
      <c r="O16" s="50" t="s">
        <v>47</v>
      </c>
      <c r="P16" s="63" t="s">
        <v>42</v>
      </c>
    </row>
    <row r="17" spans="1:16" ht="102.95" customHeight="1" x14ac:dyDescent="0.25">
      <c r="A17" s="135"/>
      <c r="B17" s="107"/>
      <c r="C17" s="58" t="s">
        <v>48</v>
      </c>
      <c r="D17" s="46" t="s">
        <v>49</v>
      </c>
      <c r="E17" s="46" t="s">
        <v>29</v>
      </c>
      <c r="F17" s="57" t="s">
        <v>155</v>
      </c>
      <c r="G17" s="58" t="s">
        <v>20</v>
      </c>
      <c r="H17" s="58" t="s">
        <v>28</v>
      </c>
      <c r="I17" s="52">
        <v>179.5</v>
      </c>
      <c r="J17" s="52">
        <v>179.5</v>
      </c>
      <c r="K17" s="52"/>
      <c r="L17" s="62" t="s">
        <v>29</v>
      </c>
      <c r="M17" s="58" t="s">
        <v>29</v>
      </c>
      <c r="N17" s="36"/>
      <c r="O17" s="50" t="s">
        <v>50</v>
      </c>
      <c r="P17" s="79" t="s">
        <v>30</v>
      </c>
    </row>
    <row r="18" spans="1:16" ht="59.45" customHeight="1" x14ac:dyDescent="0.25">
      <c r="A18" s="135"/>
      <c r="B18" s="107"/>
      <c r="C18" s="59" t="s">
        <v>51</v>
      </c>
      <c r="D18" s="64" t="s">
        <v>52</v>
      </c>
      <c r="E18" s="64" t="s">
        <v>53</v>
      </c>
      <c r="F18" s="57" t="s">
        <v>155</v>
      </c>
      <c r="G18" s="59" t="s">
        <v>20</v>
      </c>
      <c r="H18" s="58" t="s">
        <v>28</v>
      </c>
      <c r="I18" s="56">
        <v>3985.7</v>
      </c>
      <c r="J18" s="56">
        <v>5164.1000000000004</v>
      </c>
      <c r="K18" s="56"/>
      <c r="L18" s="62" t="s">
        <v>29</v>
      </c>
      <c r="M18" s="59" t="s">
        <v>29</v>
      </c>
      <c r="N18" s="70"/>
      <c r="O18" s="51" t="s">
        <v>50</v>
      </c>
      <c r="P18" s="79" t="s">
        <v>30</v>
      </c>
    </row>
    <row r="19" spans="1:16" ht="30" customHeight="1" x14ac:dyDescent="0.25">
      <c r="A19" s="135"/>
      <c r="B19" s="107"/>
      <c r="C19" s="58" t="s">
        <v>54</v>
      </c>
      <c r="D19" s="46" t="s">
        <v>55</v>
      </c>
      <c r="E19" s="46" t="s">
        <v>56</v>
      </c>
      <c r="F19" s="57" t="s">
        <v>155</v>
      </c>
      <c r="G19" s="58" t="s">
        <v>20</v>
      </c>
      <c r="H19" s="58" t="s">
        <v>87</v>
      </c>
      <c r="I19" s="52">
        <v>48</v>
      </c>
      <c r="J19" s="52">
        <v>48</v>
      </c>
      <c r="K19" s="52"/>
      <c r="L19" s="62" t="s">
        <v>57</v>
      </c>
      <c r="M19" s="58" t="s">
        <v>22</v>
      </c>
      <c r="N19" s="70"/>
      <c r="O19" s="50" t="s">
        <v>50</v>
      </c>
      <c r="P19" s="79" t="s">
        <v>58</v>
      </c>
    </row>
    <row r="20" spans="1:16" ht="33.75" customHeight="1" x14ac:dyDescent="0.25">
      <c r="A20" s="135"/>
      <c r="B20" s="107"/>
      <c r="C20" s="58" t="s">
        <v>59</v>
      </c>
      <c r="D20" s="46" t="s">
        <v>60</v>
      </c>
      <c r="E20" s="46" t="s">
        <v>61</v>
      </c>
      <c r="F20" s="57" t="s">
        <v>155</v>
      </c>
      <c r="G20" s="58" t="s">
        <v>20</v>
      </c>
      <c r="H20" s="58" t="s">
        <v>87</v>
      </c>
      <c r="I20" s="52">
        <v>260</v>
      </c>
      <c r="J20" s="52">
        <v>257.8</v>
      </c>
      <c r="K20" s="52"/>
      <c r="L20" s="62" t="s">
        <v>148</v>
      </c>
      <c r="M20" s="58" t="s">
        <v>22</v>
      </c>
      <c r="N20" s="36"/>
      <c r="O20" s="50" t="s">
        <v>21</v>
      </c>
      <c r="P20" s="63" t="s">
        <v>42</v>
      </c>
    </row>
    <row r="21" spans="1:16" ht="157.5" customHeight="1" x14ac:dyDescent="0.25">
      <c r="A21" s="135"/>
      <c r="B21" s="107"/>
      <c r="C21" s="58" t="s">
        <v>62</v>
      </c>
      <c r="D21" s="66" t="s">
        <v>122</v>
      </c>
      <c r="E21" s="66" t="s">
        <v>123</v>
      </c>
      <c r="F21" s="57" t="s">
        <v>155</v>
      </c>
      <c r="G21" s="55" t="s">
        <v>34</v>
      </c>
      <c r="H21" s="55" t="s">
        <v>87</v>
      </c>
      <c r="I21" s="53">
        <v>300</v>
      </c>
      <c r="J21" s="53">
        <v>332.2</v>
      </c>
      <c r="K21" s="53"/>
      <c r="L21" s="54" t="s">
        <v>143</v>
      </c>
      <c r="M21" s="55" t="s">
        <v>22</v>
      </c>
      <c r="N21" s="37"/>
      <c r="O21" s="49" t="s">
        <v>21</v>
      </c>
      <c r="P21" s="49" t="s">
        <v>63</v>
      </c>
    </row>
    <row r="22" spans="1:16" ht="12.75" customHeight="1" x14ac:dyDescent="0.25">
      <c r="A22" s="135"/>
      <c r="B22" s="107"/>
      <c r="C22" s="147" t="s">
        <v>64</v>
      </c>
      <c r="D22" s="148"/>
      <c r="E22" s="148"/>
      <c r="F22" s="148"/>
      <c r="G22" s="148"/>
      <c r="H22" s="149"/>
      <c r="I22" s="27">
        <f>SUM(I15:I21)</f>
        <v>8823.2000000000007</v>
      </c>
      <c r="J22" s="27">
        <f>SUM(J15:J21)</f>
        <v>9811.6</v>
      </c>
      <c r="K22" s="27">
        <f>SUM(K15:K21)</f>
        <v>0</v>
      </c>
      <c r="L22" s="3"/>
      <c r="M22" s="4"/>
      <c r="N22" s="5"/>
      <c r="O22" s="6"/>
      <c r="P22" s="7" t="s">
        <v>23</v>
      </c>
    </row>
    <row r="23" spans="1:16" ht="56.25" customHeight="1" x14ac:dyDescent="0.25">
      <c r="A23" s="135"/>
      <c r="B23" s="107"/>
      <c r="C23" s="58" t="s">
        <v>65</v>
      </c>
      <c r="D23" s="46" t="s">
        <v>133</v>
      </c>
      <c r="E23" s="46" t="s">
        <v>66</v>
      </c>
      <c r="F23" s="57" t="s">
        <v>155</v>
      </c>
      <c r="G23" s="58" t="s">
        <v>34</v>
      </c>
      <c r="H23" s="58" t="s">
        <v>87</v>
      </c>
      <c r="I23" s="52">
        <v>0</v>
      </c>
      <c r="J23" s="52" t="s">
        <v>144</v>
      </c>
      <c r="K23" s="52"/>
      <c r="L23" s="62" t="s">
        <v>67</v>
      </c>
      <c r="M23" s="58" t="s">
        <v>22</v>
      </c>
      <c r="N23" s="40"/>
      <c r="O23" s="50" t="s">
        <v>47</v>
      </c>
      <c r="P23" s="63" t="s">
        <v>42</v>
      </c>
    </row>
    <row r="24" spans="1:16" ht="15" customHeight="1" x14ac:dyDescent="0.25">
      <c r="A24" s="135"/>
      <c r="B24" s="107"/>
      <c r="C24" s="150" t="s">
        <v>68</v>
      </c>
      <c r="D24" s="166" t="s">
        <v>69</v>
      </c>
      <c r="E24" s="166" t="s">
        <v>70</v>
      </c>
      <c r="F24" s="150" t="s">
        <v>155</v>
      </c>
      <c r="G24" s="150" t="s">
        <v>71</v>
      </c>
      <c r="H24" s="150" t="s">
        <v>87</v>
      </c>
      <c r="I24" s="115">
        <v>200</v>
      </c>
      <c r="J24" s="115">
        <v>30</v>
      </c>
      <c r="K24" s="115"/>
      <c r="L24" s="116" t="s">
        <v>73</v>
      </c>
      <c r="M24" s="150" t="s">
        <v>74</v>
      </c>
      <c r="N24" s="181"/>
      <c r="O24" s="146" t="s">
        <v>134</v>
      </c>
      <c r="P24" s="195" t="s">
        <v>72</v>
      </c>
    </row>
    <row r="25" spans="1:16" ht="13.5" customHeight="1" x14ac:dyDescent="0.25">
      <c r="A25" s="135"/>
      <c r="B25" s="107"/>
      <c r="C25" s="150"/>
      <c r="D25" s="166"/>
      <c r="E25" s="166"/>
      <c r="F25" s="150"/>
      <c r="G25" s="150"/>
      <c r="H25" s="150"/>
      <c r="I25" s="115"/>
      <c r="J25" s="115"/>
      <c r="K25" s="115"/>
      <c r="L25" s="116"/>
      <c r="M25" s="150"/>
      <c r="N25" s="181"/>
      <c r="O25" s="146"/>
      <c r="P25" s="195"/>
    </row>
    <row r="26" spans="1:16" ht="12.75" customHeight="1" x14ac:dyDescent="0.25">
      <c r="A26" s="135"/>
      <c r="B26" s="107"/>
      <c r="C26" s="105" t="s">
        <v>75</v>
      </c>
      <c r="D26" s="105"/>
      <c r="E26" s="105"/>
      <c r="F26" s="105"/>
      <c r="G26" s="105"/>
      <c r="H26" s="105"/>
      <c r="I26" s="26">
        <f>SUM(I23:I25)</f>
        <v>200</v>
      </c>
      <c r="J26" s="26">
        <f>SUM(J23:J25)</f>
        <v>30</v>
      </c>
      <c r="K26" s="26">
        <f>SUM(K23:K25)</f>
        <v>0</v>
      </c>
      <c r="L26" s="8"/>
      <c r="M26" s="9"/>
      <c r="N26" s="5"/>
      <c r="O26" s="10"/>
      <c r="P26" s="11" t="s">
        <v>23</v>
      </c>
    </row>
    <row r="27" spans="1:16" ht="34.5" customHeight="1" x14ac:dyDescent="0.25">
      <c r="A27" s="135"/>
      <c r="B27" s="107"/>
      <c r="C27" s="59" t="s">
        <v>76</v>
      </c>
      <c r="D27" s="64" t="s">
        <v>146</v>
      </c>
      <c r="E27" s="64" t="s">
        <v>77</v>
      </c>
      <c r="F27" s="57" t="s">
        <v>155</v>
      </c>
      <c r="G27" s="59" t="s">
        <v>20</v>
      </c>
      <c r="H27" s="59" t="s">
        <v>87</v>
      </c>
      <c r="I27" s="56">
        <v>1200</v>
      </c>
      <c r="J27" s="56">
        <v>1000</v>
      </c>
      <c r="K27" s="56"/>
      <c r="L27" s="61" t="s">
        <v>114</v>
      </c>
      <c r="M27" s="59" t="s">
        <v>22</v>
      </c>
      <c r="N27" s="36"/>
      <c r="O27" s="51" t="s">
        <v>142</v>
      </c>
      <c r="P27" s="65" t="s">
        <v>131</v>
      </c>
    </row>
    <row r="28" spans="1:16" ht="22.5" customHeight="1" x14ac:dyDescent="0.25">
      <c r="A28" s="135"/>
      <c r="B28" s="107"/>
      <c r="C28" s="45" t="s">
        <v>115</v>
      </c>
      <c r="D28" s="46" t="s">
        <v>127</v>
      </c>
      <c r="E28" s="46" t="s">
        <v>132</v>
      </c>
      <c r="F28" s="47" t="s">
        <v>155</v>
      </c>
      <c r="G28" s="45" t="s">
        <v>20</v>
      </c>
      <c r="H28" s="45" t="s">
        <v>87</v>
      </c>
      <c r="I28" s="48">
        <v>4</v>
      </c>
      <c r="J28" s="48">
        <v>5</v>
      </c>
      <c r="K28" s="48"/>
      <c r="L28" s="62" t="s">
        <v>126</v>
      </c>
      <c r="M28" s="45" t="s">
        <v>22</v>
      </c>
      <c r="N28" s="70"/>
      <c r="O28" s="50" t="s">
        <v>21</v>
      </c>
      <c r="P28" s="50" t="s">
        <v>128</v>
      </c>
    </row>
    <row r="29" spans="1:16" ht="12.75" customHeight="1" x14ac:dyDescent="0.25">
      <c r="A29" s="135"/>
      <c r="B29" s="107"/>
      <c r="C29" s="105" t="s">
        <v>78</v>
      </c>
      <c r="D29" s="105"/>
      <c r="E29" s="105"/>
      <c r="F29" s="105"/>
      <c r="G29" s="105"/>
      <c r="H29" s="105"/>
      <c r="I29" s="26">
        <f>SUM(I27:I28)</f>
        <v>1204</v>
      </c>
      <c r="J29" s="26">
        <f>SUM(J27:J28)</f>
        <v>1005</v>
      </c>
      <c r="K29" s="26">
        <f>SUM(K27:K28)</f>
        <v>0</v>
      </c>
      <c r="L29" s="8" t="s">
        <v>23</v>
      </c>
      <c r="M29" s="9" t="s">
        <v>23</v>
      </c>
      <c r="N29" s="5"/>
      <c r="O29" s="10" t="s">
        <v>23</v>
      </c>
      <c r="P29" s="11" t="s">
        <v>23</v>
      </c>
    </row>
    <row r="30" spans="1:16" ht="12.75" customHeight="1" x14ac:dyDescent="0.25">
      <c r="A30" s="135"/>
      <c r="B30" s="108" t="s">
        <v>79</v>
      </c>
      <c r="C30" s="108"/>
      <c r="D30" s="108"/>
      <c r="E30" s="108"/>
      <c r="F30" s="108"/>
      <c r="G30" s="108"/>
      <c r="H30" s="108"/>
      <c r="I30" s="28">
        <f>I29+I26+I22+I14</f>
        <v>17727.2</v>
      </c>
      <c r="J30" s="28">
        <f>J29+J26+J22+J14</f>
        <v>15361.6</v>
      </c>
      <c r="K30" s="28">
        <f>K29+K26+K22+K14</f>
        <v>0</v>
      </c>
      <c r="L30" s="12" t="s">
        <v>23</v>
      </c>
      <c r="M30" s="13" t="s">
        <v>23</v>
      </c>
      <c r="N30" s="14"/>
      <c r="O30" s="15" t="s">
        <v>23</v>
      </c>
      <c r="P30" s="42" t="s">
        <v>23</v>
      </c>
    </row>
    <row r="31" spans="1:16" ht="35.25" customHeight="1" x14ac:dyDescent="0.25">
      <c r="A31" s="135" t="s">
        <v>80</v>
      </c>
      <c r="B31" s="103" t="s">
        <v>81</v>
      </c>
      <c r="C31" s="58" t="s">
        <v>144</v>
      </c>
      <c r="D31" s="46" t="s">
        <v>144</v>
      </c>
      <c r="E31" s="46" t="s">
        <v>145</v>
      </c>
      <c r="F31" s="57" t="s">
        <v>145</v>
      </c>
      <c r="G31" s="58" t="s">
        <v>145</v>
      </c>
      <c r="H31" s="58" t="s">
        <v>145</v>
      </c>
      <c r="I31" s="52" t="s">
        <v>145</v>
      </c>
      <c r="J31" s="52" t="s">
        <v>144</v>
      </c>
      <c r="K31" s="52" t="s">
        <v>144</v>
      </c>
      <c r="L31" s="62" t="s">
        <v>144</v>
      </c>
      <c r="M31" s="58" t="s">
        <v>144</v>
      </c>
      <c r="N31" s="36" t="s">
        <v>144</v>
      </c>
      <c r="O31" s="50" t="s">
        <v>144</v>
      </c>
      <c r="P31" s="63" t="s">
        <v>144</v>
      </c>
    </row>
    <row r="32" spans="1:16" ht="12.75" customHeight="1" x14ac:dyDescent="0.25">
      <c r="A32" s="135"/>
      <c r="B32" s="104"/>
      <c r="C32" s="105" t="s">
        <v>82</v>
      </c>
      <c r="D32" s="105"/>
      <c r="E32" s="105"/>
      <c r="F32" s="105"/>
      <c r="G32" s="105"/>
      <c r="H32" s="105"/>
      <c r="I32" s="26">
        <f>SUM(I31:I31)</f>
        <v>0</v>
      </c>
      <c r="J32" s="26">
        <f>SUM(J31:J31)</f>
        <v>0</v>
      </c>
      <c r="K32" s="26">
        <f>SUM(K31:K31)</f>
        <v>0</v>
      </c>
      <c r="L32" s="8"/>
      <c r="M32" s="9"/>
      <c r="N32" s="5"/>
      <c r="O32" s="10"/>
      <c r="P32" s="11" t="s">
        <v>23</v>
      </c>
    </row>
    <row r="33" spans="1:16" ht="60" customHeight="1" x14ac:dyDescent="0.25">
      <c r="A33" s="135"/>
      <c r="B33" s="107" t="s">
        <v>83</v>
      </c>
      <c r="C33" s="121" t="s">
        <v>84</v>
      </c>
      <c r="D33" s="124" t="s">
        <v>129</v>
      </c>
      <c r="E33" s="124" t="s">
        <v>160</v>
      </c>
      <c r="F33" s="125" t="s">
        <v>155</v>
      </c>
      <c r="G33" s="121" t="s">
        <v>71</v>
      </c>
      <c r="H33" s="121" t="s">
        <v>87</v>
      </c>
      <c r="I33" s="112">
        <v>306.3</v>
      </c>
      <c r="J33" s="112">
        <v>306.5</v>
      </c>
      <c r="K33" s="112"/>
      <c r="L33" s="62" t="s">
        <v>124</v>
      </c>
      <c r="M33" s="58" t="s">
        <v>22</v>
      </c>
      <c r="N33" s="44"/>
      <c r="O33" s="182" t="s">
        <v>151</v>
      </c>
      <c r="P33" s="193" t="s">
        <v>151</v>
      </c>
    </row>
    <row r="34" spans="1:16" ht="34.5" customHeight="1" x14ac:dyDescent="0.25">
      <c r="A34" s="135"/>
      <c r="B34" s="107"/>
      <c r="C34" s="122"/>
      <c r="D34" s="122"/>
      <c r="E34" s="122"/>
      <c r="F34" s="126"/>
      <c r="G34" s="122"/>
      <c r="H34" s="122"/>
      <c r="I34" s="113"/>
      <c r="J34" s="113"/>
      <c r="K34" s="113"/>
      <c r="L34" s="62" t="s">
        <v>125</v>
      </c>
      <c r="M34" s="58" t="s">
        <v>22</v>
      </c>
      <c r="N34" s="44"/>
      <c r="O34" s="183"/>
      <c r="P34" s="194"/>
    </row>
    <row r="35" spans="1:16" ht="34.5" customHeight="1" x14ac:dyDescent="0.25">
      <c r="A35" s="135"/>
      <c r="B35" s="107"/>
      <c r="C35" s="123"/>
      <c r="D35" s="123"/>
      <c r="E35" s="114"/>
      <c r="F35" s="114"/>
      <c r="G35" s="114"/>
      <c r="H35" s="114"/>
      <c r="I35" s="114"/>
      <c r="J35" s="114"/>
      <c r="K35" s="114"/>
      <c r="L35" s="62" t="s">
        <v>156</v>
      </c>
      <c r="M35" s="58" t="s">
        <v>157</v>
      </c>
      <c r="N35" s="44"/>
      <c r="O35" s="123"/>
      <c r="P35" s="123"/>
    </row>
    <row r="36" spans="1:16" ht="34.5" customHeight="1" x14ac:dyDescent="0.25">
      <c r="A36" s="135"/>
      <c r="B36" s="107"/>
      <c r="C36" s="123"/>
      <c r="D36" s="123"/>
      <c r="E36" s="114"/>
      <c r="F36" s="114"/>
      <c r="G36" s="114"/>
      <c r="H36" s="114"/>
      <c r="I36" s="114"/>
      <c r="J36" s="114"/>
      <c r="K36" s="114"/>
      <c r="L36" s="62" t="s">
        <v>158</v>
      </c>
      <c r="M36" s="58" t="s">
        <v>159</v>
      </c>
      <c r="N36" s="44"/>
      <c r="O36" s="123"/>
      <c r="P36" s="123"/>
    </row>
    <row r="37" spans="1:16" ht="33.75" customHeight="1" x14ac:dyDescent="0.25">
      <c r="A37" s="135"/>
      <c r="B37" s="107"/>
      <c r="C37" s="123"/>
      <c r="D37" s="123"/>
      <c r="E37" s="114"/>
      <c r="F37" s="114"/>
      <c r="G37" s="114"/>
      <c r="H37" s="114"/>
      <c r="I37" s="114"/>
      <c r="J37" s="114"/>
      <c r="K37" s="114"/>
      <c r="L37" s="61" t="s">
        <v>161</v>
      </c>
      <c r="M37" s="59" t="s">
        <v>22</v>
      </c>
      <c r="N37" s="44"/>
      <c r="O37" s="123"/>
      <c r="P37" s="123"/>
    </row>
    <row r="38" spans="1:16" ht="33.75" customHeight="1" x14ac:dyDescent="0.25">
      <c r="A38" s="135"/>
      <c r="B38" s="107"/>
      <c r="C38" s="59" t="s">
        <v>85</v>
      </c>
      <c r="D38" s="64" t="s">
        <v>86</v>
      </c>
      <c r="E38" s="64" t="s">
        <v>29</v>
      </c>
      <c r="F38" s="57" t="s">
        <v>155</v>
      </c>
      <c r="G38" s="59" t="s">
        <v>71</v>
      </c>
      <c r="H38" s="59" t="s">
        <v>87</v>
      </c>
      <c r="I38" s="56">
        <v>1408.8</v>
      </c>
      <c r="J38" s="56">
        <v>1408.8</v>
      </c>
      <c r="K38" s="56"/>
      <c r="L38" s="61" t="s">
        <v>29</v>
      </c>
      <c r="M38" s="59" t="s">
        <v>29</v>
      </c>
      <c r="N38" s="36"/>
      <c r="O38" s="51" t="s">
        <v>88</v>
      </c>
      <c r="P38" s="65" t="s">
        <v>87</v>
      </c>
    </row>
    <row r="39" spans="1:16" ht="51" customHeight="1" x14ac:dyDescent="0.25">
      <c r="A39" s="135"/>
      <c r="B39" s="107"/>
      <c r="C39" s="117" t="s">
        <v>141</v>
      </c>
      <c r="D39" s="124" t="s">
        <v>135</v>
      </c>
      <c r="E39" s="124" t="s">
        <v>136</v>
      </c>
      <c r="F39" s="196" t="s">
        <v>155</v>
      </c>
      <c r="G39" s="117" t="s">
        <v>137</v>
      </c>
      <c r="H39" s="117" t="s">
        <v>87</v>
      </c>
      <c r="I39" s="110">
        <v>95</v>
      </c>
      <c r="J39" s="110">
        <v>120</v>
      </c>
      <c r="K39" s="110"/>
      <c r="L39" s="61" t="s">
        <v>138</v>
      </c>
      <c r="M39" s="58" t="s">
        <v>22</v>
      </c>
      <c r="N39" s="36"/>
      <c r="O39" s="182" t="s">
        <v>87</v>
      </c>
      <c r="P39" s="193" t="s">
        <v>140</v>
      </c>
    </row>
    <row r="40" spans="1:16" ht="33.75" customHeight="1" x14ac:dyDescent="0.25">
      <c r="A40" s="135"/>
      <c r="B40" s="107"/>
      <c r="C40" s="118"/>
      <c r="D40" s="198"/>
      <c r="E40" s="198"/>
      <c r="F40" s="197"/>
      <c r="G40" s="118"/>
      <c r="H40" s="118"/>
      <c r="I40" s="111"/>
      <c r="J40" s="111"/>
      <c r="K40" s="111"/>
      <c r="L40" s="61" t="s">
        <v>139</v>
      </c>
      <c r="M40" s="58" t="s">
        <v>22</v>
      </c>
      <c r="N40" s="36"/>
      <c r="O40" s="183"/>
      <c r="P40" s="194"/>
    </row>
    <row r="41" spans="1:16" x14ac:dyDescent="0.25">
      <c r="A41" s="135"/>
      <c r="B41" s="107"/>
      <c r="C41" s="105" t="s">
        <v>89</v>
      </c>
      <c r="D41" s="105"/>
      <c r="E41" s="105"/>
      <c r="F41" s="105"/>
      <c r="G41" s="105"/>
      <c r="H41" s="105"/>
      <c r="I41" s="26">
        <f>SUM(I33:I40)</f>
        <v>1810.1</v>
      </c>
      <c r="J41" s="26">
        <f>SUM(J33:J40)</f>
        <v>1835.3</v>
      </c>
      <c r="K41" s="26">
        <f>SUM(K33:K40)</f>
        <v>0</v>
      </c>
      <c r="L41" s="8"/>
      <c r="M41" s="9"/>
      <c r="N41" s="5"/>
      <c r="O41" s="10"/>
      <c r="P41" s="11" t="s">
        <v>23</v>
      </c>
    </row>
    <row r="42" spans="1:16" ht="33.75" customHeight="1" x14ac:dyDescent="0.25">
      <c r="A42" s="135"/>
      <c r="B42" s="107" t="s">
        <v>90</v>
      </c>
      <c r="C42" s="58" t="s">
        <v>91</v>
      </c>
      <c r="D42" s="46" t="s">
        <v>92</v>
      </c>
      <c r="E42" s="46" t="s">
        <v>93</v>
      </c>
      <c r="F42" s="57" t="s">
        <v>155</v>
      </c>
      <c r="G42" s="58" t="s">
        <v>34</v>
      </c>
      <c r="H42" s="58" t="s">
        <v>87</v>
      </c>
      <c r="I42" s="52">
        <v>1200</v>
      </c>
      <c r="J42" s="52">
        <v>171.9</v>
      </c>
      <c r="K42" s="52"/>
      <c r="L42" s="73" t="s">
        <v>149</v>
      </c>
      <c r="M42" s="58" t="s">
        <v>22</v>
      </c>
      <c r="N42" s="36"/>
      <c r="O42" s="50" t="s">
        <v>72</v>
      </c>
      <c r="P42" s="63" t="s">
        <v>72</v>
      </c>
    </row>
    <row r="43" spans="1:16" ht="52.5" customHeight="1" x14ac:dyDescent="0.25">
      <c r="A43" s="135"/>
      <c r="B43" s="107"/>
      <c r="C43" s="71" t="s">
        <v>130</v>
      </c>
      <c r="D43" s="64" t="s">
        <v>116</v>
      </c>
      <c r="E43" s="64" t="s">
        <v>117</v>
      </c>
      <c r="F43" s="57" t="s">
        <v>155</v>
      </c>
      <c r="G43" s="59" t="s">
        <v>20</v>
      </c>
      <c r="H43" s="59" t="s">
        <v>87</v>
      </c>
      <c r="I43" s="72">
        <v>90</v>
      </c>
      <c r="J43" s="72">
        <v>52.7</v>
      </c>
      <c r="K43" s="72"/>
      <c r="L43" s="61" t="s">
        <v>118</v>
      </c>
      <c r="M43" s="59" t="s">
        <v>22</v>
      </c>
      <c r="N43" s="36"/>
      <c r="O43" s="50" t="s">
        <v>119</v>
      </c>
      <c r="P43" s="63" t="s">
        <v>28</v>
      </c>
    </row>
    <row r="44" spans="1:16" ht="12.75" customHeight="1" x14ac:dyDescent="0.25">
      <c r="A44" s="135"/>
      <c r="B44" s="107"/>
      <c r="C44" s="105" t="s">
        <v>94</v>
      </c>
      <c r="D44" s="106"/>
      <c r="E44" s="106"/>
      <c r="F44" s="106"/>
      <c r="G44" s="106"/>
      <c r="H44" s="106"/>
      <c r="I44" s="26">
        <f>SUM(I42:I43)</f>
        <v>1290</v>
      </c>
      <c r="J44" s="26">
        <f>SUM(J42:J43)</f>
        <v>224.60000000000002</v>
      </c>
      <c r="K44" s="26">
        <f>SUM(K42:K43)</f>
        <v>0</v>
      </c>
      <c r="L44" s="185"/>
      <c r="M44" s="186"/>
      <c r="N44" s="186"/>
      <c r="O44" s="186"/>
      <c r="P44" s="186"/>
    </row>
    <row r="45" spans="1:16" ht="12.75" customHeight="1" x14ac:dyDescent="0.25">
      <c r="A45" s="135"/>
      <c r="B45" s="108" t="s">
        <v>95</v>
      </c>
      <c r="C45" s="108"/>
      <c r="D45" s="108"/>
      <c r="E45" s="108"/>
      <c r="F45" s="108"/>
      <c r="G45" s="108"/>
      <c r="H45" s="108"/>
      <c r="I45" s="109">
        <f>I44+I41+I32</f>
        <v>3100.1</v>
      </c>
      <c r="J45" s="109">
        <f>J44+J41+J32</f>
        <v>2059.9</v>
      </c>
      <c r="K45" s="109">
        <f>K44+K41+K32</f>
        <v>0</v>
      </c>
      <c r="L45" s="187" t="s">
        <v>23</v>
      </c>
      <c r="M45" s="188"/>
      <c r="N45" s="188"/>
      <c r="O45" s="189"/>
      <c r="P45" s="184" t="s">
        <v>23</v>
      </c>
    </row>
    <row r="46" spans="1:16" ht="12.75" customHeight="1" x14ac:dyDescent="0.25">
      <c r="A46" s="135"/>
      <c r="B46" s="108"/>
      <c r="C46" s="108"/>
      <c r="D46" s="108"/>
      <c r="E46" s="108"/>
      <c r="F46" s="108"/>
      <c r="G46" s="108"/>
      <c r="H46" s="108"/>
      <c r="I46" s="109"/>
      <c r="J46" s="109"/>
      <c r="K46" s="109"/>
      <c r="L46" s="190"/>
      <c r="M46" s="191"/>
      <c r="N46" s="191"/>
      <c r="O46" s="192"/>
      <c r="P46" s="184"/>
    </row>
    <row r="47" spans="1:16" ht="33.75" customHeight="1" x14ac:dyDescent="0.25">
      <c r="A47" s="135" t="s">
        <v>96</v>
      </c>
      <c r="B47" s="107" t="s">
        <v>97</v>
      </c>
      <c r="C47" s="58" t="s">
        <v>98</v>
      </c>
      <c r="D47" s="46" t="s">
        <v>99</v>
      </c>
      <c r="E47" s="46" t="s">
        <v>100</v>
      </c>
      <c r="F47" s="57" t="s">
        <v>155</v>
      </c>
      <c r="G47" s="58" t="s">
        <v>20</v>
      </c>
      <c r="H47" s="58" t="s">
        <v>87</v>
      </c>
      <c r="I47" s="52">
        <v>5</v>
      </c>
      <c r="J47" s="52">
        <v>5</v>
      </c>
      <c r="K47" s="52"/>
      <c r="L47" s="62" t="s">
        <v>147</v>
      </c>
      <c r="M47" s="58" t="s">
        <v>22</v>
      </c>
      <c r="N47" s="36"/>
      <c r="O47" s="51" t="s">
        <v>87</v>
      </c>
      <c r="P47" s="63" t="s">
        <v>142</v>
      </c>
    </row>
    <row r="48" spans="1:16" ht="12.75" customHeight="1" x14ac:dyDescent="0.25">
      <c r="A48" s="135"/>
      <c r="B48" s="107"/>
      <c r="C48" s="105" t="s">
        <v>102</v>
      </c>
      <c r="D48" s="105"/>
      <c r="E48" s="105"/>
      <c r="F48" s="105"/>
      <c r="G48" s="105"/>
      <c r="H48" s="105"/>
      <c r="I48" s="26">
        <f>SUM(I47:I47)</f>
        <v>5</v>
      </c>
      <c r="J48" s="26">
        <f>SUM(J47:J47)</f>
        <v>5</v>
      </c>
      <c r="K48" s="26">
        <f>SUM(K47:K47)</f>
        <v>0</v>
      </c>
      <c r="L48" s="8" t="s">
        <v>23</v>
      </c>
      <c r="M48" s="9" t="s">
        <v>23</v>
      </c>
      <c r="N48" s="5" t="s">
        <v>23</v>
      </c>
      <c r="O48" s="10" t="s">
        <v>23</v>
      </c>
      <c r="P48" s="11" t="s">
        <v>23</v>
      </c>
    </row>
    <row r="49" spans="1:64" ht="12.75" customHeight="1" x14ac:dyDescent="0.25">
      <c r="A49" s="135"/>
      <c r="B49" s="108" t="s">
        <v>103</v>
      </c>
      <c r="C49" s="108"/>
      <c r="D49" s="108"/>
      <c r="E49" s="108"/>
      <c r="F49" s="108"/>
      <c r="G49" s="108"/>
      <c r="H49" s="108"/>
      <c r="I49" s="28">
        <f>SUM(I48)</f>
        <v>5</v>
      </c>
      <c r="J49" s="28">
        <f>SUM(J48)</f>
        <v>5</v>
      </c>
      <c r="K49" s="28">
        <f>SUM(K48)</f>
        <v>0</v>
      </c>
      <c r="L49" s="12" t="s">
        <v>23</v>
      </c>
      <c r="M49" s="13" t="s">
        <v>23</v>
      </c>
      <c r="N49" s="14" t="s">
        <v>23</v>
      </c>
      <c r="O49" s="15" t="s">
        <v>23</v>
      </c>
      <c r="P49" s="42" t="s">
        <v>23</v>
      </c>
    </row>
    <row r="50" spans="1:64" ht="51" customHeight="1" x14ac:dyDescent="0.25">
      <c r="A50" s="135" t="s">
        <v>104</v>
      </c>
      <c r="B50" s="107" t="s">
        <v>105</v>
      </c>
      <c r="C50" s="74" t="s">
        <v>106</v>
      </c>
      <c r="D50" s="74" t="s">
        <v>107</v>
      </c>
      <c r="E50" s="74" t="s">
        <v>108</v>
      </c>
      <c r="F50" s="57" t="s">
        <v>155</v>
      </c>
      <c r="G50" s="74" t="s">
        <v>20</v>
      </c>
      <c r="H50" s="74" t="s">
        <v>87</v>
      </c>
      <c r="I50" s="75">
        <v>2.5</v>
      </c>
      <c r="J50" s="75">
        <v>3</v>
      </c>
      <c r="K50" s="75"/>
      <c r="L50" s="74" t="s">
        <v>109</v>
      </c>
      <c r="M50" s="74" t="s">
        <v>22</v>
      </c>
      <c r="N50" s="38"/>
      <c r="O50" s="78" t="s">
        <v>101</v>
      </c>
      <c r="P50" s="78" t="s">
        <v>101</v>
      </c>
    </row>
    <row r="51" spans="1:64" s="2" customFormat="1" ht="11.25" customHeight="1" x14ac:dyDescent="0.25">
      <c r="A51" s="135"/>
      <c r="B51" s="107"/>
      <c r="C51" s="179" t="s">
        <v>110</v>
      </c>
      <c r="D51" s="179"/>
      <c r="E51" s="179"/>
      <c r="F51" s="179"/>
      <c r="G51" s="179"/>
      <c r="H51" s="180"/>
      <c r="I51" s="29">
        <f>SUM(I50)</f>
        <v>2.5</v>
      </c>
      <c r="J51" s="29">
        <f>SUM(J50)</f>
        <v>3</v>
      </c>
      <c r="K51" s="29">
        <f>SUM(K50)</f>
        <v>0</v>
      </c>
      <c r="L51" s="35"/>
      <c r="M51" s="35"/>
      <c r="N51" s="76"/>
      <c r="O51" s="35"/>
      <c r="P51" s="4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12.75" customHeight="1" x14ac:dyDescent="0.25">
      <c r="A52" s="135"/>
      <c r="B52" s="178" t="s">
        <v>111</v>
      </c>
      <c r="C52" s="178"/>
      <c r="D52" s="178"/>
      <c r="E52" s="178"/>
      <c r="F52" s="178"/>
      <c r="G52" s="178"/>
      <c r="H52" s="178"/>
      <c r="I52" s="30">
        <f>SUM(I50)</f>
        <v>2.5</v>
      </c>
      <c r="J52" s="30">
        <f>SUM(J50)</f>
        <v>3</v>
      </c>
      <c r="K52" s="30">
        <f>SUM(K50)</f>
        <v>0</v>
      </c>
      <c r="L52" s="16" t="s">
        <v>23</v>
      </c>
      <c r="M52" s="17" t="s">
        <v>23</v>
      </c>
      <c r="N52" s="18" t="s">
        <v>23</v>
      </c>
      <c r="O52" s="19" t="s">
        <v>23</v>
      </c>
      <c r="P52" s="42" t="s">
        <v>23</v>
      </c>
    </row>
    <row r="53" spans="1:64" ht="45" customHeight="1" x14ac:dyDescent="0.25">
      <c r="A53" s="135"/>
      <c r="B53" s="177"/>
      <c r="C53" s="58" t="s">
        <v>144</v>
      </c>
      <c r="D53" s="46" t="s">
        <v>144</v>
      </c>
      <c r="E53" s="46" t="s">
        <v>144</v>
      </c>
      <c r="F53" s="57" t="s">
        <v>144</v>
      </c>
      <c r="G53" s="58" t="s">
        <v>144</v>
      </c>
      <c r="H53" s="58" t="s">
        <v>144</v>
      </c>
      <c r="I53" s="60" t="s">
        <v>144</v>
      </c>
      <c r="J53" s="60" t="s">
        <v>144</v>
      </c>
      <c r="K53" s="60" t="s">
        <v>145</v>
      </c>
      <c r="L53" s="62" t="s">
        <v>144</v>
      </c>
      <c r="M53" s="58" t="s">
        <v>144</v>
      </c>
      <c r="N53" s="38" t="s">
        <v>144</v>
      </c>
      <c r="O53" s="77" t="s">
        <v>144</v>
      </c>
      <c r="P53" s="58" t="s">
        <v>144</v>
      </c>
    </row>
    <row r="54" spans="1:64" ht="12" customHeight="1" x14ac:dyDescent="0.25">
      <c r="A54" s="135"/>
      <c r="B54" s="177"/>
      <c r="C54" s="173" t="s">
        <v>112</v>
      </c>
      <c r="D54" s="173"/>
      <c r="E54" s="173"/>
      <c r="F54" s="173"/>
      <c r="G54" s="173"/>
      <c r="H54" s="174"/>
      <c r="I54" s="31">
        <f>SUM(I53:I53)</f>
        <v>0</v>
      </c>
      <c r="J54" s="31">
        <f>SUM(J53:J53)</f>
        <v>0</v>
      </c>
      <c r="K54" s="31">
        <f>SUM(K53:K53)</f>
        <v>0</v>
      </c>
      <c r="L54" s="10"/>
      <c r="M54" s="10" t="s">
        <v>23</v>
      </c>
      <c r="N54" s="10" t="s">
        <v>23</v>
      </c>
      <c r="O54" s="10" t="s">
        <v>23</v>
      </c>
      <c r="P54" s="20" t="s">
        <v>23</v>
      </c>
    </row>
    <row r="55" spans="1:64" ht="12" customHeight="1" thickBot="1" x14ac:dyDescent="0.3">
      <c r="A55" s="135"/>
      <c r="B55" s="175" t="s">
        <v>113</v>
      </c>
      <c r="C55" s="175"/>
      <c r="D55" s="175"/>
      <c r="E55" s="175"/>
      <c r="F55" s="175"/>
      <c r="G55" s="175"/>
      <c r="H55" s="175"/>
      <c r="I55" s="32">
        <f>SUM(I54)</f>
        <v>0</v>
      </c>
      <c r="J55" s="32">
        <f>J54</f>
        <v>0</v>
      </c>
      <c r="K55" s="32">
        <f>K54</f>
        <v>0</v>
      </c>
      <c r="L55" s="21"/>
      <c r="M55" s="21" t="s">
        <v>23</v>
      </c>
      <c r="N55" s="21" t="s">
        <v>23</v>
      </c>
      <c r="O55" s="21" t="s">
        <v>23</v>
      </c>
      <c r="P55" s="22" t="s">
        <v>23</v>
      </c>
    </row>
    <row r="56" spans="1:64" ht="12" customHeight="1" x14ac:dyDescent="0.25">
      <c r="A56" s="176"/>
      <c r="B56" s="176"/>
      <c r="C56" s="176"/>
      <c r="D56" s="176"/>
    </row>
    <row r="57" spans="1:64" ht="12" customHeight="1" x14ac:dyDescent="0.25">
      <c r="A57" s="172"/>
      <c r="B57" s="172"/>
      <c r="C57" s="172"/>
      <c r="D57" s="172"/>
    </row>
    <row r="59" spans="1:64" ht="12" customHeight="1" x14ac:dyDescent="0.25">
      <c r="A59" s="176"/>
      <c r="B59" s="176"/>
      <c r="C59" s="176"/>
      <c r="D59" s="176"/>
    </row>
    <row r="60" spans="1:64" ht="12" customHeight="1" x14ac:dyDescent="0.25">
      <c r="A60" s="172"/>
      <c r="B60" s="172"/>
      <c r="C60" s="172"/>
      <c r="D60" s="172"/>
    </row>
    <row r="62" spans="1:64" ht="12" customHeight="1" x14ac:dyDescent="0.25">
      <c r="A62" s="176"/>
      <c r="B62" s="176"/>
      <c r="C62" s="176"/>
      <c r="D62" s="176"/>
    </row>
    <row r="63" spans="1:64" ht="12" customHeight="1" x14ac:dyDescent="0.25">
      <c r="A63" s="172"/>
      <c r="B63" s="172"/>
      <c r="C63" s="172"/>
      <c r="D63" s="172"/>
    </row>
  </sheetData>
  <autoFilter ref="A9:P55" xr:uid="{00000000-0009-0000-0000-000000000000}"/>
  <mergeCells count="101">
    <mergeCell ref="A50:A52"/>
    <mergeCell ref="B52:H52"/>
    <mergeCell ref="B50:B51"/>
    <mergeCell ref="C51:H51"/>
    <mergeCell ref="M24:M25"/>
    <mergeCell ref="N24:N25"/>
    <mergeCell ref="O39:O40"/>
    <mergeCell ref="P45:P46"/>
    <mergeCell ref="L44:P44"/>
    <mergeCell ref="L45:O46"/>
    <mergeCell ref="P39:P40"/>
    <mergeCell ref="P24:P25"/>
    <mergeCell ref="O33:O37"/>
    <mergeCell ref="P33:P37"/>
    <mergeCell ref="K45:K46"/>
    <mergeCell ref="F39:F40"/>
    <mergeCell ref="E39:E40"/>
    <mergeCell ref="D39:D40"/>
    <mergeCell ref="C39:C40"/>
    <mergeCell ref="A47:A49"/>
    <mergeCell ref="B47:B48"/>
    <mergeCell ref="C48:H48"/>
    <mergeCell ref="B49:H49"/>
    <mergeCell ref="K39:K40"/>
    <mergeCell ref="A63:D63"/>
    <mergeCell ref="C54:H54"/>
    <mergeCell ref="B55:H55"/>
    <mergeCell ref="A56:D56"/>
    <mergeCell ref="A57:D57"/>
    <mergeCell ref="A59:D59"/>
    <mergeCell ref="A60:D60"/>
    <mergeCell ref="A53:A55"/>
    <mergeCell ref="B53:B54"/>
    <mergeCell ref="A62:D62"/>
    <mergeCell ref="O1:P1"/>
    <mergeCell ref="O2:P2"/>
    <mergeCell ref="P6:P8"/>
    <mergeCell ref="L6:L8"/>
    <mergeCell ref="M6:M8"/>
    <mergeCell ref="N6:N8"/>
    <mergeCell ref="B15:B22"/>
    <mergeCell ref="C14:H14"/>
    <mergeCell ref="A10:A30"/>
    <mergeCell ref="B10:B14"/>
    <mergeCell ref="L14:P14"/>
    <mergeCell ref="B23:B26"/>
    <mergeCell ref="B30:H30"/>
    <mergeCell ref="B27:B29"/>
    <mergeCell ref="C29:H29"/>
    <mergeCell ref="D24:D25"/>
    <mergeCell ref="E24:E25"/>
    <mergeCell ref="F24:F25"/>
    <mergeCell ref="G24:G25"/>
    <mergeCell ref="H24:H25"/>
    <mergeCell ref="O6:O7"/>
    <mergeCell ref="C7:C8"/>
    <mergeCell ref="D7:D8"/>
    <mergeCell ref="E7:E8"/>
    <mergeCell ref="I5:K6"/>
    <mergeCell ref="L5:N5"/>
    <mergeCell ref="O5:P5"/>
    <mergeCell ref="O24:O25"/>
    <mergeCell ref="C22:H22"/>
    <mergeCell ref="C26:H26"/>
    <mergeCell ref="I24:I25"/>
    <mergeCell ref="C24:C25"/>
    <mergeCell ref="K24:K25"/>
    <mergeCell ref="K33:K37"/>
    <mergeCell ref="J24:J25"/>
    <mergeCell ref="L24:L25"/>
    <mergeCell ref="C32:H32"/>
    <mergeCell ref="H39:H40"/>
    <mergeCell ref="G39:G40"/>
    <mergeCell ref="M3:N3"/>
    <mergeCell ref="A4:N4"/>
    <mergeCell ref="C33:C37"/>
    <mergeCell ref="D33:D37"/>
    <mergeCell ref="E33:E37"/>
    <mergeCell ref="F33:F37"/>
    <mergeCell ref="G33:G37"/>
    <mergeCell ref="H33:H37"/>
    <mergeCell ref="I33:I37"/>
    <mergeCell ref="J33:J37"/>
    <mergeCell ref="A5:A8"/>
    <mergeCell ref="B5:B8"/>
    <mergeCell ref="C5:E6"/>
    <mergeCell ref="F5:F6"/>
    <mergeCell ref="G5:G8"/>
    <mergeCell ref="A31:A46"/>
    <mergeCell ref="F7:F8"/>
    <mergeCell ref="H5:H8"/>
    <mergeCell ref="B31:B32"/>
    <mergeCell ref="C44:H44"/>
    <mergeCell ref="B33:B41"/>
    <mergeCell ref="B42:B44"/>
    <mergeCell ref="C41:H41"/>
    <mergeCell ref="B45:H46"/>
    <mergeCell ref="I45:I46"/>
    <mergeCell ref="J45:J46"/>
    <mergeCell ref="J39:J40"/>
    <mergeCell ref="I39:I40"/>
  </mergeCells>
  <pageMargins left="0.74803149606299213" right="0.74803149606299213" top="0.98425196850393704" bottom="0.98425196850393704" header="0.51181102362204722" footer="0.51181102362204722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FDC5-7005-4D8E-B4EB-493D91ADFDFC}">
  <sheetPr>
    <pageSetUpPr fitToPage="1"/>
  </sheetPr>
  <dimension ref="A1:BG62"/>
  <sheetViews>
    <sheetView tabSelected="1" zoomScale="82" zoomScaleNormal="82" workbookViewId="0">
      <pane xSplit="2" ySplit="9" topLeftCell="C32" activePane="bottomRight" state="frozen"/>
      <selection pane="topRight" activeCell="C1" sqref="C1"/>
      <selection pane="bottomLeft" activeCell="A13" sqref="A13"/>
      <selection pane="bottomRight" activeCell="I3" sqref="I3"/>
    </sheetView>
  </sheetViews>
  <sheetFormatPr defaultColWidth="9.140625" defaultRowHeight="12" customHeight="1" x14ac:dyDescent="0.25"/>
  <cols>
    <col min="1" max="1" width="6.85546875" style="1" customWidth="1"/>
    <col min="2" max="2" width="7.140625" style="1" bestFit="1" customWidth="1"/>
    <col min="3" max="3" width="11.42578125" style="1" customWidth="1"/>
    <col min="4" max="4" width="26.85546875" style="1" customWidth="1"/>
    <col min="5" max="5" width="19" style="1" customWidth="1"/>
    <col min="6" max="6" width="9.5703125" style="1" customWidth="1"/>
    <col min="7" max="7" width="5.85546875" style="1" customWidth="1"/>
    <col min="8" max="8" width="7.140625" style="1" customWidth="1"/>
    <col min="9" max="9" width="11.140625" style="1" bestFit="1" customWidth="1"/>
    <col min="10" max="10" width="10.85546875" style="1" bestFit="1" customWidth="1"/>
    <col min="11" max="11" width="11.140625" style="1" bestFit="1" customWidth="1"/>
    <col min="12" max="12" width="26.42578125" style="1" customWidth="1"/>
    <col min="13" max="16384" width="9.140625" style="1"/>
  </cols>
  <sheetData>
    <row r="1" spans="1:11" ht="15" customHeight="1" x14ac:dyDescent="0.25"/>
    <row r="2" spans="1:11" ht="15" customHeight="1" x14ac:dyDescent="0.25"/>
    <row r="3" spans="1:11" s="85" customFormat="1" ht="102.75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210" t="s">
        <v>173</v>
      </c>
      <c r="K3" s="211"/>
    </row>
    <row r="4" spans="1:11" s="85" customFormat="1" ht="37.5" customHeight="1" thickBot="1" x14ac:dyDescent="0.3">
      <c r="A4" s="120" t="s">
        <v>172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0.100000000000001" customHeight="1" thickBot="1" x14ac:dyDescent="0.3">
      <c r="A5" s="127" t="s">
        <v>0</v>
      </c>
      <c r="B5" s="128" t="s">
        <v>1</v>
      </c>
      <c r="C5" s="129" t="s">
        <v>2</v>
      </c>
      <c r="D5" s="129"/>
      <c r="E5" s="129"/>
      <c r="F5" s="130" t="s">
        <v>3</v>
      </c>
      <c r="G5" s="132" t="s">
        <v>4</v>
      </c>
      <c r="H5" s="213" t="s">
        <v>5</v>
      </c>
      <c r="I5" s="138"/>
      <c r="J5" s="139"/>
      <c r="K5" s="139"/>
    </row>
    <row r="6" spans="1:11" ht="20.100000000000001" customHeight="1" thickBot="1" x14ac:dyDescent="0.3">
      <c r="A6" s="127"/>
      <c r="B6" s="128"/>
      <c r="C6" s="129"/>
      <c r="D6" s="129"/>
      <c r="E6" s="129"/>
      <c r="F6" s="131"/>
      <c r="G6" s="133"/>
      <c r="H6" s="214"/>
      <c r="I6" s="140"/>
      <c r="J6" s="141"/>
      <c r="K6" s="141"/>
    </row>
    <row r="7" spans="1:11" ht="75.599999999999994" customHeight="1" thickBot="1" x14ac:dyDescent="0.3">
      <c r="A7" s="127"/>
      <c r="B7" s="128"/>
      <c r="C7" s="169" t="s">
        <v>12</v>
      </c>
      <c r="D7" s="170" t="s">
        <v>13</v>
      </c>
      <c r="E7" s="171" t="s">
        <v>14</v>
      </c>
      <c r="F7" s="136" t="s">
        <v>155</v>
      </c>
      <c r="G7" s="133"/>
      <c r="H7" s="214"/>
      <c r="I7" s="80" t="s">
        <v>168</v>
      </c>
      <c r="J7" s="81" t="s">
        <v>169</v>
      </c>
      <c r="K7" s="82" t="s">
        <v>170</v>
      </c>
    </row>
    <row r="8" spans="1:11" ht="14.1" customHeight="1" x14ac:dyDescent="0.25">
      <c r="A8" s="127"/>
      <c r="B8" s="128"/>
      <c r="C8" s="169"/>
      <c r="D8" s="170"/>
      <c r="E8" s="171"/>
      <c r="F8" s="206"/>
      <c r="G8" s="212"/>
      <c r="H8" s="215"/>
      <c r="I8" s="33" t="s">
        <v>15</v>
      </c>
      <c r="J8" s="33" t="s">
        <v>15</v>
      </c>
      <c r="K8" s="33" t="s">
        <v>15</v>
      </c>
    </row>
    <row r="9" spans="1:11" ht="9.75" customHeight="1" x14ac:dyDescent="0.25">
      <c r="A9" s="23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67.5" customHeight="1" x14ac:dyDescent="0.25">
      <c r="A10" s="135" t="s">
        <v>17</v>
      </c>
      <c r="B10" s="107" t="s">
        <v>18</v>
      </c>
      <c r="C10" s="95" t="s">
        <v>19</v>
      </c>
      <c r="D10" s="87" t="s">
        <v>152</v>
      </c>
      <c r="E10" s="87" t="s">
        <v>153</v>
      </c>
      <c r="F10" s="97" t="s">
        <v>155</v>
      </c>
      <c r="G10" s="95" t="s">
        <v>20</v>
      </c>
      <c r="H10" s="95" t="s">
        <v>87</v>
      </c>
      <c r="I10" s="92">
        <v>3900</v>
      </c>
      <c r="J10" s="92">
        <v>2265</v>
      </c>
      <c r="K10" s="92">
        <v>3725</v>
      </c>
    </row>
    <row r="11" spans="1:11" ht="45" customHeight="1" x14ac:dyDescent="0.25">
      <c r="A11" s="135"/>
      <c r="B11" s="107"/>
      <c r="C11" s="95" t="s">
        <v>26</v>
      </c>
      <c r="D11" s="87" t="s">
        <v>27</v>
      </c>
      <c r="E11" s="87" t="s">
        <v>154</v>
      </c>
      <c r="F11" s="97" t="s">
        <v>155</v>
      </c>
      <c r="G11" s="95" t="s">
        <v>20</v>
      </c>
      <c r="H11" s="95" t="s">
        <v>87</v>
      </c>
      <c r="I11" s="92">
        <v>650</v>
      </c>
      <c r="J11" s="92">
        <v>650</v>
      </c>
      <c r="K11" s="92">
        <v>0.36</v>
      </c>
    </row>
    <row r="12" spans="1:11" ht="70.5" customHeight="1" x14ac:dyDescent="0.25">
      <c r="A12" s="135"/>
      <c r="B12" s="107"/>
      <c r="C12" s="91" t="s">
        <v>31</v>
      </c>
      <c r="D12" s="94" t="s">
        <v>32</v>
      </c>
      <c r="E12" s="94" t="s">
        <v>33</v>
      </c>
      <c r="F12" s="97" t="s">
        <v>155</v>
      </c>
      <c r="G12" s="91" t="s">
        <v>34</v>
      </c>
      <c r="H12" s="91" t="s">
        <v>150</v>
      </c>
      <c r="I12" s="90">
        <v>250</v>
      </c>
      <c r="J12" s="90">
        <v>0</v>
      </c>
      <c r="K12" s="90">
        <v>0</v>
      </c>
    </row>
    <row r="13" spans="1:11" ht="70.5" customHeight="1" x14ac:dyDescent="0.25">
      <c r="A13" s="135"/>
      <c r="B13" s="107"/>
      <c r="C13" s="91" t="s">
        <v>162</v>
      </c>
      <c r="D13" s="87" t="s">
        <v>163</v>
      </c>
      <c r="E13" s="87" t="s">
        <v>164</v>
      </c>
      <c r="F13" s="97" t="s">
        <v>155</v>
      </c>
      <c r="G13" s="91" t="s">
        <v>34</v>
      </c>
      <c r="H13" s="91" t="s">
        <v>165</v>
      </c>
      <c r="I13" s="90">
        <v>2700</v>
      </c>
      <c r="J13" s="90">
        <v>1600</v>
      </c>
      <c r="K13" s="90">
        <v>1600</v>
      </c>
    </row>
    <row r="14" spans="1:11" ht="12.75" customHeight="1" x14ac:dyDescent="0.25">
      <c r="A14" s="135"/>
      <c r="B14" s="107"/>
      <c r="C14" s="105" t="s">
        <v>35</v>
      </c>
      <c r="D14" s="105"/>
      <c r="E14" s="105"/>
      <c r="F14" s="105"/>
      <c r="G14" s="105"/>
      <c r="H14" s="105"/>
      <c r="I14" s="26">
        <f>SUM(I10:I13)</f>
        <v>7500</v>
      </c>
      <c r="J14" s="26">
        <f>SUM(J10:J13)</f>
        <v>4515</v>
      </c>
      <c r="K14" s="26">
        <f>SUM(K10:K13)</f>
        <v>5325.3600000000006</v>
      </c>
    </row>
    <row r="15" spans="1:11" ht="45" customHeight="1" x14ac:dyDescent="0.25">
      <c r="A15" s="135"/>
      <c r="B15" s="107" t="s">
        <v>36</v>
      </c>
      <c r="C15" s="95" t="s">
        <v>37</v>
      </c>
      <c r="D15" s="87" t="s">
        <v>38</v>
      </c>
      <c r="E15" s="87" t="s">
        <v>39</v>
      </c>
      <c r="F15" s="97" t="s">
        <v>155</v>
      </c>
      <c r="G15" s="95" t="s">
        <v>20</v>
      </c>
      <c r="H15" s="95" t="s">
        <v>87</v>
      </c>
      <c r="I15" s="92">
        <v>3700</v>
      </c>
      <c r="J15" s="92">
        <v>3700</v>
      </c>
      <c r="K15" s="92">
        <v>4518.7</v>
      </c>
    </row>
    <row r="16" spans="1:11" ht="33.75" customHeight="1" x14ac:dyDescent="0.25">
      <c r="A16" s="135"/>
      <c r="B16" s="107"/>
      <c r="C16" s="95" t="s">
        <v>43</v>
      </c>
      <c r="D16" s="87" t="s">
        <v>44</v>
      </c>
      <c r="E16" s="87" t="s">
        <v>45</v>
      </c>
      <c r="F16" s="97" t="s">
        <v>155</v>
      </c>
      <c r="G16" s="95" t="s">
        <v>20</v>
      </c>
      <c r="H16" s="95" t="s">
        <v>87</v>
      </c>
      <c r="I16" s="68">
        <v>350</v>
      </c>
      <c r="J16" s="68">
        <v>130</v>
      </c>
      <c r="K16" s="68">
        <v>130</v>
      </c>
    </row>
    <row r="17" spans="1:11" ht="102.95" customHeight="1" x14ac:dyDescent="0.25">
      <c r="A17" s="135"/>
      <c r="B17" s="107"/>
      <c r="C17" s="95" t="s">
        <v>48</v>
      </c>
      <c r="D17" s="87" t="s">
        <v>49</v>
      </c>
      <c r="E17" s="87" t="s">
        <v>29</v>
      </c>
      <c r="F17" s="97" t="s">
        <v>155</v>
      </c>
      <c r="G17" s="95" t="s">
        <v>20</v>
      </c>
      <c r="H17" s="95" t="s">
        <v>28</v>
      </c>
      <c r="I17" s="92">
        <v>179.5</v>
      </c>
      <c r="J17" s="92">
        <v>179.5</v>
      </c>
      <c r="K17" s="92">
        <v>170.1</v>
      </c>
    </row>
    <row r="18" spans="1:11" ht="59.45" customHeight="1" x14ac:dyDescent="0.25">
      <c r="A18" s="135"/>
      <c r="B18" s="107"/>
      <c r="C18" s="91" t="s">
        <v>51</v>
      </c>
      <c r="D18" s="94" t="s">
        <v>52</v>
      </c>
      <c r="E18" s="94" t="s">
        <v>53</v>
      </c>
      <c r="F18" s="97" t="s">
        <v>155</v>
      </c>
      <c r="G18" s="91" t="s">
        <v>20</v>
      </c>
      <c r="H18" s="95" t="s">
        <v>28</v>
      </c>
      <c r="I18" s="90">
        <v>3985.7</v>
      </c>
      <c r="J18" s="90">
        <v>5164.1000000000004</v>
      </c>
      <c r="K18" s="90">
        <v>5749.6</v>
      </c>
    </row>
    <row r="19" spans="1:11" ht="30" customHeight="1" x14ac:dyDescent="0.25">
      <c r="A19" s="135"/>
      <c r="B19" s="107"/>
      <c r="C19" s="95" t="s">
        <v>54</v>
      </c>
      <c r="D19" s="87" t="s">
        <v>55</v>
      </c>
      <c r="E19" s="87" t="s">
        <v>56</v>
      </c>
      <c r="F19" s="97" t="s">
        <v>155</v>
      </c>
      <c r="G19" s="95" t="s">
        <v>20</v>
      </c>
      <c r="H19" s="95" t="s">
        <v>87</v>
      </c>
      <c r="I19" s="92">
        <v>48</v>
      </c>
      <c r="J19" s="92">
        <v>48</v>
      </c>
      <c r="K19" s="92">
        <v>33.299999999999997</v>
      </c>
    </row>
    <row r="20" spans="1:11" ht="33.75" customHeight="1" x14ac:dyDescent="0.25">
      <c r="A20" s="135"/>
      <c r="B20" s="107"/>
      <c r="C20" s="95" t="s">
        <v>59</v>
      </c>
      <c r="D20" s="87" t="s">
        <v>60</v>
      </c>
      <c r="E20" s="87" t="s">
        <v>61</v>
      </c>
      <c r="F20" s="97" t="s">
        <v>155</v>
      </c>
      <c r="G20" s="95" t="s">
        <v>20</v>
      </c>
      <c r="H20" s="95" t="s">
        <v>87</v>
      </c>
      <c r="I20" s="92">
        <v>260</v>
      </c>
      <c r="J20" s="92">
        <v>257.8</v>
      </c>
      <c r="K20" s="92">
        <v>208</v>
      </c>
    </row>
    <row r="21" spans="1:11" ht="157.5" customHeight="1" x14ac:dyDescent="0.25">
      <c r="A21" s="135"/>
      <c r="B21" s="107"/>
      <c r="C21" s="95" t="s">
        <v>62</v>
      </c>
      <c r="D21" s="66" t="s">
        <v>122</v>
      </c>
      <c r="E21" s="66" t="s">
        <v>123</v>
      </c>
      <c r="F21" s="97" t="s">
        <v>155</v>
      </c>
      <c r="G21" s="55" t="s">
        <v>34</v>
      </c>
      <c r="H21" s="55" t="s">
        <v>87</v>
      </c>
      <c r="I21" s="53">
        <v>300</v>
      </c>
      <c r="J21" s="53">
        <v>332.2</v>
      </c>
      <c r="K21" s="53">
        <v>47</v>
      </c>
    </row>
    <row r="22" spans="1:11" ht="12.75" customHeight="1" x14ac:dyDescent="0.25">
      <c r="A22" s="135"/>
      <c r="B22" s="107"/>
      <c r="C22" s="147" t="s">
        <v>64</v>
      </c>
      <c r="D22" s="148"/>
      <c r="E22" s="148"/>
      <c r="F22" s="148"/>
      <c r="G22" s="148"/>
      <c r="H22" s="149"/>
      <c r="I22" s="27">
        <f>SUM(I15:I21)</f>
        <v>8823.2000000000007</v>
      </c>
      <c r="J22" s="27">
        <f>SUM(J15:J21)</f>
        <v>9811.6</v>
      </c>
      <c r="K22" s="27">
        <f>SUM(K15:K21)</f>
        <v>10856.7</v>
      </c>
    </row>
    <row r="23" spans="1:11" ht="56.25" customHeight="1" x14ac:dyDescent="0.25">
      <c r="A23" s="135"/>
      <c r="B23" s="107"/>
      <c r="C23" s="95" t="s">
        <v>65</v>
      </c>
      <c r="D23" s="87" t="s">
        <v>133</v>
      </c>
      <c r="E23" s="87" t="s">
        <v>66</v>
      </c>
      <c r="F23" s="97" t="s">
        <v>155</v>
      </c>
      <c r="G23" s="95" t="s">
        <v>34</v>
      </c>
      <c r="H23" s="95" t="s">
        <v>87</v>
      </c>
      <c r="I23" s="92">
        <v>0</v>
      </c>
      <c r="J23" s="92" t="s">
        <v>144</v>
      </c>
      <c r="K23" s="92"/>
    </row>
    <row r="24" spans="1:11" ht="15" customHeight="1" x14ac:dyDescent="0.25">
      <c r="A24" s="135"/>
      <c r="B24" s="107"/>
      <c r="C24" s="98" t="s">
        <v>68</v>
      </c>
      <c r="D24" s="100" t="s">
        <v>69</v>
      </c>
      <c r="E24" s="100" t="s">
        <v>70</v>
      </c>
      <c r="F24" s="99" t="s">
        <v>155</v>
      </c>
      <c r="G24" s="99" t="s">
        <v>71</v>
      </c>
      <c r="H24" s="99" t="s">
        <v>87</v>
      </c>
      <c r="I24" s="102">
        <v>200</v>
      </c>
      <c r="J24" s="102">
        <v>30</v>
      </c>
      <c r="K24" s="101"/>
    </row>
    <row r="25" spans="1:11" ht="12.75" customHeight="1" x14ac:dyDescent="0.25">
      <c r="A25" s="135"/>
      <c r="B25" s="107"/>
      <c r="C25" s="105" t="s">
        <v>75</v>
      </c>
      <c r="D25" s="105"/>
      <c r="E25" s="105"/>
      <c r="F25" s="105"/>
      <c r="G25" s="105"/>
      <c r="H25" s="105"/>
      <c r="I25" s="26">
        <f>SUM(I23:I24)</f>
        <v>200</v>
      </c>
      <c r="J25" s="26">
        <f>SUM(J23:J24)</f>
        <v>30</v>
      </c>
      <c r="K25" s="26">
        <f>SUM(K23:K24)</f>
        <v>0</v>
      </c>
    </row>
    <row r="26" spans="1:11" ht="34.5" customHeight="1" x14ac:dyDescent="0.25">
      <c r="A26" s="135"/>
      <c r="B26" s="107"/>
      <c r="C26" s="91" t="s">
        <v>76</v>
      </c>
      <c r="D26" s="94" t="s">
        <v>146</v>
      </c>
      <c r="E26" s="94" t="s">
        <v>77</v>
      </c>
      <c r="F26" s="97" t="s">
        <v>155</v>
      </c>
      <c r="G26" s="91" t="s">
        <v>20</v>
      </c>
      <c r="H26" s="91" t="s">
        <v>87</v>
      </c>
      <c r="I26" s="90">
        <v>1200</v>
      </c>
      <c r="J26" s="90">
        <v>1000</v>
      </c>
      <c r="K26" s="90">
        <v>1098.33</v>
      </c>
    </row>
    <row r="27" spans="1:11" ht="22.5" customHeight="1" x14ac:dyDescent="0.25">
      <c r="A27" s="135"/>
      <c r="B27" s="107"/>
      <c r="C27" s="86" t="s">
        <v>115</v>
      </c>
      <c r="D27" s="87" t="s">
        <v>127</v>
      </c>
      <c r="E27" s="87" t="s">
        <v>132</v>
      </c>
      <c r="F27" s="88" t="s">
        <v>155</v>
      </c>
      <c r="G27" s="86" t="s">
        <v>20</v>
      </c>
      <c r="H27" s="86" t="s">
        <v>87</v>
      </c>
      <c r="I27" s="89">
        <v>4</v>
      </c>
      <c r="J27" s="89">
        <v>5</v>
      </c>
      <c r="K27" s="89">
        <v>3.7</v>
      </c>
    </row>
    <row r="28" spans="1:11" ht="12.75" customHeight="1" x14ac:dyDescent="0.25">
      <c r="A28" s="135"/>
      <c r="B28" s="107"/>
      <c r="C28" s="105" t="s">
        <v>78</v>
      </c>
      <c r="D28" s="105"/>
      <c r="E28" s="105"/>
      <c r="F28" s="105"/>
      <c r="G28" s="105"/>
      <c r="H28" s="105"/>
      <c r="I28" s="26">
        <f>SUM(I26:I27)</f>
        <v>1204</v>
      </c>
      <c r="J28" s="26">
        <f>SUM(J26:J27)</f>
        <v>1005</v>
      </c>
      <c r="K28" s="26">
        <f>SUM(K26:K27)</f>
        <v>1102.03</v>
      </c>
    </row>
    <row r="29" spans="1:11" ht="12.75" customHeight="1" x14ac:dyDescent="0.25">
      <c r="A29" s="135"/>
      <c r="B29" s="108" t="s">
        <v>79</v>
      </c>
      <c r="C29" s="108"/>
      <c r="D29" s="108"/>
      <c r="E29" s="108"/>
      <c r="F29" s="108"/>
      <c r="G29" s="108"/>
      <c r="H29" s="108"/>
      <c r="I29" s="96">
        <f>I28+I25+I22+I14</f>
        <v>17727.2</v>
      </c>
      <c r="J29" s="96">
        <f>J28+J25+J22+J14</f>
        <v>15361.6</v>
      </c>
      <c r="K29" s="96">
        <f>K28+K25+K22+K14</f>
        <v>17284.090000000004</v>
      </c>
    </row>
    <row r="30" spans="1:11" ht="35.25" customHeight="1" x14ac:dyDescent="0.25">
      <c r="A30" s="135" t="s">
        <v>80</v>
      </c>
      <c r="B30" s="103" t="s">
        <v>81</v>
      </c>
      <c r="C30" s="95" t="s">
        <v>144</v>
      </c>
      <c r="D30" s="87" t="s">
        <v>144</v>
      </c>
      <c r="E30" s="87" t="s">
        <v>145</v>
      </c>
      <c r="F30" s="97" t="s">
        <v>145</v>
      </c>
      <c r="G30" s="95" t="s">
        <v>145</v>
      </c>
      <c r="H30" s="95" t="s">
        <v>145</v>
      </c>
      <c r="I30" s="92" t="s">
        <v>145</v>
      </c>
      <c r="J30" s="92" t="s">
        <v>144</v>
      </c>
      <c r="K30" s="92" t="s">
        <v>144</v>
      </c>
    </row>
    <row r="31" spans="1:11" ht="12.75" customHeight="1" x14ac:dyDescent="0.25">
      <c r="A31" s="135"/>
      <c r="B31" s="104"/>
      <c r="C31" s="105" t="s">
        <v>82</v>
      </c>
      <c r="D31" s="105"/>
      <c r="E31" s="105"/>
      <c r="F31" s="105"/>
      <c r="G31" s="105"/>
      <c r="H31" s="105"/>
      <c r="I31" s="26">
        <f>SUM(I30:I30)</f>
        <v>0</v>
      </c>
      <c r="J31" s="26">
        <f>SUM(J30:J30)</f>
        <v>0</v>
      </c>
      <c r="K31" s="26">
        <f>SUM(K30:K30)</f>
        <v>0</v>
      </c>
    </row>
    <row r="32" spans="1:11" ht="60" customHeight="1" x14ac:dyDescent="0.25">
      <c r="A32" s="135"/>
      <c r="B32" s="107" t="s">
        <v>83</v>
      </c>
      <c r="C32" s="121" t="s">
        <v>84</v>
      </c>
      <c r="D32" s="124" t="s">
        <v>129</v>
      </c>
      <c r="E32" s="124" t="s">
        <v>160</v>
      </c>
      <c r="F32" s="125" t="s">
        <v>155</v>
      </c>
      <c r="G32" s="121" t="s">
        <v>71</v>
      </c>
      <c r="H32" s="121" t="s">
        <v>87</v>
      </c>
      <c r="I32" s="112">
        <v>306.3</v>
      </c>
      <c r="J32" s="112">
        <v>306.5</v>
      </c>
      <c r="K32" s="112">
        <v>224.9</v>
      </c>
    </row>
    <row r="33" spans="1:11" ht="34.5" customHeight="1" x14ac:dyDescent="0.25">
      <c r="A33" s="135"/>
      <c r="B33" s="107"/>
      <c r="C33" s="122"/>
      <c r="D33" s="122"/>
      <c r="E33" s="122"/>
      <c r="F33" s="126"/>
      <c r="G33" s="202"/>
      <c r="H33" s="202"/>
      <c r="I33" s="204"/>
      <c r="J33" s="204"/>
      <c r="K33" s="113"/>
    </row>
    <row r="34" spans="1:11" ht="34.5" customHeight="1" x14ac:dyDescent="0.25">
      <c r="A34" s="135"/>
      <c r="B34" s="107"/>
      <c r="C34" s="123"/>
      <c r="D34" s="123"/>
      <c r="E34" s="114"/>
      <c r="F34" s="126"/>
      <c r="G34" s="202"/>
      <c r="H34" s="202"/>
      <c r="I34" s="204"/>
      <c r="J34" s="204"/>
      <c r="K34" s="114"/>
    </row>
    <row r="35" spans="1:11" ht="34.5" customHeight="1" x14ac:dyDescent="0.25">
      <c r="A35" s="135"/>
      <c r="B35" s="107"/>
      <c r="C35" s="123"/>
      <c r="D35" s="123"/>
      <c r="E35" s="114"/>
      <c r="F35" s="126"/>
      <c r="G35" s="202"/>
      <c r="H35" s="202"/>
      <c r="I35" s="204"/>
      <c r="J35" s="204"/>
      <c r="K35" s="114"/>
    </row>
    <row r="36" spans="1:11" ht="33.75" customHeight="1" x14ac:dyDescent="0.25">
      <c r="A36" s="135"/>
      <c r="B36" s="107"/>
      <c r="C36" s="123"/>
      <c r="D36" s="123"/>
      <c r="E36" s="114"/>
      <c r="F36" s="201"/>
      <c r="G36" s="203"/>
      <c r="H36" s="203"/>
      <c r="I36" s="205"/>
      <c r="J36" s="205"/>
      <c r="K36" s="114"/>
    </row>
    <row r="37" spans="1:11" ht="33.75" customHeight="1" x14ac:dyDescent="0.25">
      <c r="A37" s="135"/>
      <c r="B37" s="107"/>
      <c r="C37" s="91" t="s">
        <v>85</v>
      </c>
      <c r="D37" s="94" t="s">
        <v>86</v>
      </c>
      <c r="E37" s="94" t="s">
        <v>29</v>
      </c>
      <c r="F37" s="97" t="s">
        <v>155</v>
      </c>
      <c r="G37" s="91" t="s">
        <v>71</v>
      </c>
      <c r="H37" s="91" t="s">
        <v>87</v>
      </c>
      <c r="I37" s="90">
        <v>1408.8</v>
      </c>
      <c r="J37" s="90">
        <v>1408.8</v>
      </c>
      <c r="K37" s="90">
        <v>1501.8</v>
      </c>
    </row>
    <row r="38" spans="1:11" ht="51" customHeight="1" x14ac:dyDescent="0.25">
      <c r="A38" s="135"/>
      <c r="B38" s="107"/>
      <c r="C38" s="117" t="s">
        <v>141</v>
      </c>
      <c r="D38" s="124" t="s">
        <v>135</v>
      </c>
      <c r="E38" s="124" t="s">
        <v>136</v>
      </c>
      <c r="F38" s="196" t="s">
        <v>155</v>
      </c>
      <c r="G38" s="117" t="s">
        <v>137</v>
      </c>
      <c r="H38" s="117" t="s">
        <v>87</v>
      </c>
      <c r="I38" s="110">
        <v>95</v>
      </c>
      <c r="J38" s="110">
        <v>120</v>
      </c>
      <c r="K38" s="110"/>
    </row>
    <row r="39" spans="1:11" ht="33.75" customHeight="1" x14ac:dyDescent="0.25">
      <c r="A39" s="135"/>
      <c r="B39" s="107"/>
      <c r="C39" s="118"/>
      <c r="D39" s="198"/>
      <c r="E39" s="198"/>
      <c r="F39" s="208"/>
      <c r="G39" s="209"/>
      <c r="H39" s="209"/>
      <c r="I39" s="207"/>
      <c r="J39" s="207"/>
      <c r="K39" s="111"/>
    </row>
    <row r="40" spans="1:11" x14ac:dyDescent="0.25">
      <c r="A40" s="135"/>
      <c r="B40" s="107"/>
      <c r="C40" s="105" t="s">
        <v>89</v>
      </c>
      <c r="D40" s="105"/>
      <c r="E40" s="105"/>
      <c r="F40" s="105"/>
      <c r="G40" s="105"/>
      <c r="H40" s="105"/>
      <c r="I40" s="26">
        <f>SUM(I32:I39)</f>
        <v>1810.1</v>
      </c>
      <c r="J40" s="26">
        <f>SUM(J32:J39)</f>
        <v>1835.3</v>
      </c>
      <c r="K40" s="26">
        <f>SUM(K32:K39)</f>
        <v>1726.7</v>
      </c>
    </row>
    <row r="41" spans="1:11" ht="33.75" customHeight="1" x14ac:dyDescent="0.25">
      <c r="A41" s="135"/>
      <c r="B41" s="107" t="s">
        <v>90</v>
      </c>
      <c r="C41" s="95" t="s">
        <v>91</v>
      </c>
      <c r="D41" s="87" t="s">
        <v>92</v>
      </c>
      <c r="E41" s="87" t="s">
        <v>93</v>
      </c>
      <c r="F41" s="97" t="s">
        <v>155</v>
      </c>
      <c r="G41" s="95" t="s">
        <v>34</v>
      </c>
      <c r="H41" s="95" t="s">
        <v>87</v>
      </c>
      <c r="I41" s="92">
        <v>1200</v>
      </c>
      <c r="J41" s="92">
        <v>171.9</v>
      </c>
      <c r="K41" s="92">
        <v>325.14</v>
      </c>
    </row>
    <row r="42" spans="1:11" ht="52.5" customHeight="1" x14ac:dyDescent="0.25">
      <c r="A42" s="135"/>
      <c r="B42" s="107"/>
      <c r="C42" s="71" t="s">
        <v>130</v>
      </c>
      <c r="D42" s="94" t="s">
        <v>116</v>
      </c>
      <c r="E42" s="94" t="s">
        <v>117</v>
      </c>
      <c r="F42" s="97" t="s">
        <v>155</v>
      </c>
      <c r="G42" s="91" t="s">
        <v>20</v>
      </c>
      <c r="H42" s="91" t="s">
        <v>87</v>
      </c>
      <c r="I42" s="72">
        <v>90</v>
      </c>
      <c r="J42" s="72">
        <v>52.7</v>
      </c>
      <c r="K42" s="72">
        <v>25.9</v>
      </c>
    </row>
    <row r="43" spans="1:11" ht="12.75" customHeight="1" x14ac:dyDescent="0.25">
      <c r="A43" s="135"/>
      <c r="B43" s="107"/>
      <c r="C43" s="105" t="s">
        <v>94</v>
      </c>
      <c r="D43" s="106"/>
      <c r="E43" s="106"/>
      <c r="F43" s="106"/>
      <c r="G43" s="106"/>
      <c r="H43" s="106"/>
      <c r="I43" s="26">
        <f>SUM(I41:I42)</f>
        <v>1290</v>
      </c>
      <c r="J43" s="26">
        <f>SUM(J41:J42)</f>
        <v>224.60000000000002</v>
      </c>
      <c r="K43" s="26">
        <f>SUM(K41:K42)</f>
        <v>351.03999999999996</v>
      </c>
    </row>
    <row r="44" spans="1:11" ht="12.75" customHeight="1" x14ac:dyDescent="0.25">
      <c r="A44" s="135"/>
      <c r="B44" s="108" t="s">
        <v>95</v>
      </c>
      <c r="C44" s="108"/>
      <c r="D44" s="108"/>
      <c r="E44" s="108"/>
      <c r="F44" s="108"/>
      <c r="G44" s="108"/>
      <c r="H44" s="108"/>
      <c r="I44" s="199">
        <f>I43+I40+I31</f>
        <v>3100.1</v>
      </c>
      <c r="J44" s="199">
        <f>J43+J40+J31</f>
        <v>2059.9</v>
      </c>
      <c r="K44" s="109">
        <f>K43+K40+K31</f>
        <v>2077.7399999999998</v>
      </c>
    </row>
    <row r="45" spans="1:11" ht="12.75" customHeight="1" x14ac:dyDescent="0.25">
      <c r="A45" s="135"/>
      <c r="B45" s="108"/>
      <c r="C45" s="108"/>
      <c r="D45" s="108"/>
      <c r="E45" s="108"/>
      <c r="F45" s="108"/>
      <c r="G45" s="108"/>
      <c r="H45" s="108"/>
      <c r="I45" s="200"/>
      <c r="J45" s="200"/>
      <c r="K45" s="109"/>
    </row>
    <row r="46" spans="1:11" ht="33.75" customHeight="1" x14ac:dyDescent="0.25">
      <c r="A46" s="135" t="s">
        <v>96</v>
      </c>
      <c r="B46" s="107" t="s">
        <v>97</v>
      </c>
      <c r="C46" s="95" t="s">
        <v>98</v>
      </c>
      <c r="D46" s="87" t="s">
        <v>99</v>
      </c>
      <c r="E46" s="87" t="s">
        <v>100</v>
      </c>
      <c r="F46" s="97" t="s">
        <v>155</v>
      </c>
      <c r="G46" s="95" t="s">
        <v>20</v>
      </c>
      <c r="H46" s="95" t="s">
        <v>87</v>
      </c>
      <c r="I46" s="92">
        <v>5</v>
      </c>
      <c r="J46" s="92">
        <v>5</v>
      </c>
      <c r="K46" s="92">
        <v>5</v>
      </c>
    </row>
    <row r="47" spans="1:11" ht="12.75" customHeight="1" x14ac:dyDescent="0.25">
      <c r="A47" s="135"/>
      <c r="B47" s="107"/>
      <c r="C47" s="105" t="s">
        <v>102</v>
      </c>
      <c r="D47" s="105"/>
      <c r="E47" s="105"/>
      <c r="F47" s="105"/>
      <c r="G47" s="105"/>
      <c r="H47" s="105"/>
      <c r="I47" s="26">
        <f>SUM(I46:I46)</f>
        <v>5</v>
      </c>
      <c r="J47" s="26">
        <f>SUM(J46:J46)</f>
        <v>5</v>
      </c>
      <c r="K47" s="26">
        <f>SUM(K46:K46)</f>
        <v>5</v>
      </c>
    </row>
    <row r="48" spans="1:11" ht="12.75" customHeight="1" x14ac:dyDescent="0.25">
      <c r="A48" s="135"/>
      <c r="B48" s="108" t="s">
        <v>103</v>
      </c>
      <c r="C48" s="108"/>
      <c r="D48" s="108"/>
      <c r="E48" s="108"/>
      <c r="F48" s="108"/>
      <c r="G48" s="108"/>
      <c r="H48" s="108"/>
      <c r="I48" s="96">
        <f>SUM(I47)</f>
        <v>5</v>
      </c>
      <c r="J48" s="96">
        <f>SUM(J47)</f>
        <v>5</v>
      </c>
      <c r="K48" s="96">
        <f>SUM(K47)</f>
        <v>5</v>
      </c>
    </row>
    <row r="49" spans="1:59" ht="51" customHeight="1" x14ac:dyDescent="0.25">
      <c r="A49" s="135" t="s">
        <v>104</v>
      </c>
      <c r="B49" s="107" t="s">
        <v>105</v>
      </c>
      <c r="C49" s="74" t="s">
        <v>106</v>
      </c>
      <c r="D49" s="74" t="s">
        <v>107</v>
      </c>
      <c r="E49" s="74" t="s">
        <v>108</v>
      </c>
      <c r="F49" s="97" t="s">
        <v>155</v>
      </c>
      <c r="G49" s="74" t="s">
        <v>20</v>
      </c>
      <c r="H49" s="74" t="s">
        <v>87</v>
      </c>
      <c r="I49" s="75">
        <v>2.5</v>
      </c>
      <c r="J49" s="75">
        <v>3</v>
      </c>
      <c r="K49" s="75">
        <v>1.47</v>
      </c>
    </row>
    <row r="50" spans="1:59" s="2" customFormat="1" ht="11.25" customHeight="1" x14ac:dyDescent="0.25">
      <c r="A50" s="135"/>
      <c r="B50" s="107"/>
      <c r="C50" s="179" t="s">
        <v>110</v>
      </c>
      <c r="D50" s="179"/>
      <c r="E50" s="179"/>
      <c r="F50" s="179"/>
      <c r="G50" s="179"/>
      <c r="H50" s="180"/>
      <c r="I50" s="29">
        <f>SUM(I49)</f>
        <v>2.5</v>
      </c>
      <c r="J50" s="29">
        <f>SUM(J49)</f>
        <v>3</v>
      </c>
      <c r="K50" s="29">
        <f>SUM(K49)</f>
        <v>1.47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ht="12.75" customHeight="1" x14ac:dyDescent="0.25">
      <c r="A51" s="135"/>
      <c r="B51" s="178" t="s">
        <v>111</v>
      </c>
      <c r="C51" s="178"/>
      <c r="D51" s="178"/>
      <c r="E51" s="178"/>
      <c r="F51" s="178"/>
      <c r="G51" s="178"/>
      <c r="H51" s="178"/>
      <c r="I51" s="30">
        <f>SUM(I49)</f>
        <v>2.5</v>
      </c>
      <c r="J51" s="30">
        <f>SUM(J49)</f>
        <v>3</v>
      </c>
      <c r="K51" s="30">
        <f>SUM(K49)</f>
        <v>1.47</v>
      </c>
    </row>
    <row r="52" spans="1:59" ht="45" customHeight="1" x14ac:dyDescent="0.25">
      <c r="A52" s="135"/>
      <c r="B52" s="177"/>
      <c r="C52" s="95" t="s">
        <v>144</v>
      </c>
      <c r="D52" s="87" t="s">
        <v>144</v>
      </c>
      <c r="E52" s="87" t="s">
        <v>144</v>
      </c>
      <c r="F52" s="97" t="s">
        <v>144</v>
      </c>
      <c r="G52" s="95" t="s">
        <v>144</v>
      </c>
      <c r="H52" s="95" t="s">
        <v>144</v>
      </c>
      <c r="I52" s="93" t="s">
        <v>144</v>
      </c>
      <c r="J52" s="93" t="s">
        <v>144</v>
      </c>
      <c r="K52" s="93" t="s">
        <v>145</v>
      </c>
    </row>
    <row r="53" spans="1:59" ht="12" customHeight="1" x14ac:dyDescent="0.25">
      <c r="A53" s="135"/>
      <c r="B53" s="177"/>
      <c r="C53" s="173" t="s">
        <v>112</v>
      </c>
      <c r="D53" s="173"/>
      <c r="E53" s="173"/>
      <c r="F53" s="173"/>
      <c r="G53" s="173"/>
      <c r="H53" s="174"/>
      <c r="I53" s="31">
        <f>SUM(I52:I52)</f>
        <v>0</v>
      </c>
      <c r="J53" s="31">
        <f>SUM(J52:J52)</f>
        <v>0</v>
      </c>
      <c r="K53" s="31">
        <f>SUM(K52:K52)</f>
        <v>0</v>
      </c>
    </row>
    <row r="54" spans="1:59" ht="12" customHeight="1" thickBot="1" x14ac:dyDescent="0.3">
      <c r="A54" s="135"/>
      <c r="B54" s="175" t="s">
        <v>113</v>
      </c>
      <c r="C54" s="175"/>
      <c r="D54" s="175"/>
      <c r="E54" s="175"/>
      <c r="F54" s="175"/>
      <c r="G54" s="175"/>
      <c r="H54" s="175"/>
      <c r="I54" s="32">
        <f>SUM(I53)</f>
        <v>0</v>
      </c>
      <c r="J54" s="32">
        <f>J53</f>
        <v>0</v>
      </c>
      <c r="K54" s="32">
        <f>K53</f>
        <v>0</v>
      </c>
    </row>
    <row r="55" spans="1:59" ht="12" customHeight="1" x14ac:dyDescent="0.25">
      <c r="A55" s="176"/>
      <c r="B55" s="176"/>
      <c r="C55" s="176"/>
      <c r="D55" s="176"/>
    </row>
    <row r="56" spans="1:59" ht="12" customHeight="1" x14ac:dyDescent="0.25">
      <c r="A56" s="172"/>
      <c r="B56" s="172"/>
      <c r="C56" s="172"/>
      <c r="D56" s="172"/>
    </row>
    <row r="58" spans="1:59" ht="12" customHeight="1" x14ac:dyDescent="0.25">
      <c r="A58" s="176"/>
      <c r="B58" s="176"/>
      <c r="C58" s="176"/>
      <c r="D58" s="176"/>
    </row>
    <row r="59" spans="1:59" ht="12" customHeight="1" x14ac:dyDescent="0.25">
      <c r="A59" s="172"/>
      <c r="B59" s="172"/>
      <c r="C59" s="172"/>
      <c r="D59" s="172"/>
    </row>
    <row r="61" spans="1:59" ht="12" customHeight="1" x14ac:dyDescent="0.25">
      <c r="A61" s="176"/>
      <c r="B61" s="176"/>
      <c r="C61" s="176"/>
      <c r="D61" s="176"/>
    </row>
    <row r="62" spans="1:59" ht="12" customHeight="1" x14ac:dyDescent="0.25">
      <c r="A62" s="172"/>
      <c r="B62" s="172"/>
      <c r="C62" s="172"/>
      <c r="D62" s="172"/>
    </row>
  </sheetData>
  <autoFilter ref="A9:K54" xr:uid="{00000000-0009-0000-0000-000000000000}"/>
  <mergeCells count="70">
    <mergeCell ref="J3:K3"/>
    <mergeCell ref="A4:K4"/>
    <mergeCell ref="A5:A8"/>
    <mergeCell ref="B5:B8"/>
    <mergeCell ref="C5:E6"/>
    <mergeCell ref="F5:F6"/>
    <mergeCell ref="G5:G8"/>
    <mergeCell ref="H5:H8"/>
    <mergeCell ref="C7:C8"/>
    <mergeCell ref="D7:D8"/>
    <mergeCell ref="E7:E8"/>
    <mergeCell ref="A10:A29"/>
    <mergeCell ref="B10:B14"/>
    <mergeCell ref="C14:H14"/>
    <mergeCell ref="I5:K6"/>
    <mergeCell ref="B15:B22"/>
    <mergeCell ref="C22:H22"/>
    <mergeCell ref="B23:B25"/>
    <mergeCell ref="C25:H25"/>
    <mergeCell ref="B26:B28"/>
    <mergeCell ref="C28:H28"/>
    <mergeCell ref="B29:H29"/>
    <mergeCell ref="I32:I36"/>
    <mergeCell ref="J32:J36"/>
    <mergeCell ref="K32:K36"/>
    <mergeCell ref="F7:F8"/>
    <mergeCell ref="K38:K39"/>
    <mergeCell ref="I38:I39"/>
    <mergeCell ref="J38:J39"/>
    <mergeCell ref="F38:F39"/>
    <mergeCell ref="G38:G39"/>
    <mergeCell ref="H38:H39"/>
    <mergeCell ref="A61:D61"/>
    <mergeCell ref="A62:D62"/>
    <mergeCell ref="A52:A54"/>
    <mergeCell ref="B52:B53"/>
    <mergeCell ref="C53:H53"/>
    <mergeCell ref="B54:H54"/>
    <mergeCell ref="A55:D55"/>
    <mergeCell ref="A56:D56"/>
    <mergeCell ref="A58:D58"/>
    <mergeCell ref="A59:D59"/>
    <mergeCell ref="C38:C39"/>
    <mergeCell ref="C40:H40"/>
    <mergeCell ref="B41:B43"/>
    <mergeCell ref="C43:H43"/>
    <mergeCell ref="A49:A51"/>
    <mergeCell ref="D38:D39"/>
    <mergeCell ref="E38:E39"/>
    <mergeCell ref="A46:A48"/>
    <mergeCell ref="B46:B47"/>
    <mergeCell ref="C47:H47"/>
    <mergeCell ref="B51:H51"/>
    <mergeCell ref="I44:I45"/>
    <mergeCell ref="B48:H48"/>
    <mergeCell ref="A30:A45"/>
    <mergeCell ref="B30:B31"/>
    <mergeCell ref="C31:H31"/>
    <mergeCell ref="B32:B40"/>
    <mergeCell ref="C32:C36"/>
    <mergeCell ref="D32:D36"/>
    <mergeCell ref="E32:E36"/>
    <mergeCell ref="F32:F36"/>
    <mergeCell ref="G32:G36"/>
    <mergeCell ref="H32:H36"/>
    <mergeCell ref="J44:J45"/>
    <mergeCell ref="K44:K45"/>
    <mergeCell ref="B44:H45"/>
    <mergeCell ref="B49:B50"/>
    <mergeCell ref="C50:H50"/>
  </mergeCells>
  <pageMargins left="0.74803149606299213" right="0.74803149606299213" top="0.98425196850393704" bottom="0.98425196850393704" header="0.51181102362204722" footer="0.51181102362204722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05 Saugios ir švarios gyvena...</vt:lpstr>
      <vt:lpstr>05 rodykliai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Agata Grigorovič</cp:lastModifiedBy>
  <cp:lastPrinted>2020-02-04T14:03:39Z</cp:lastPrinted>
  <dcterms:created xsi:type="dcterms:W3CDTF">2017-03-20T14:28:48Z</dcterms:created>
  <dcterms:modified xsi:type="dcterms:W3CDTF">2022-07-01T10:10:42Z</dcterms:modified>
</cp:coreProperties>
</file>