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juscer\OneDrive - Vilniaus rajono savivaldybės administracija\Darbalaukis\uršula\Naujas aplankas\"/>
    </mc:Choice>
  </mc:AlternateContent>
  <xr:revisionPtr revIDLastSave="0" documentId="13_ncr:1_{55748C26-0BAB-4486-B329-4975171E2528}" xr6:coauthVersionLast="47" xr6:coauthVersionMax="47" xr10:uidLastSave="{00000000-0000-0000-0000-000000000000}"/>
  <bookViews>
    <workbookView xWindow="-108" yWindow="-108" windowWidth="23256" windowHeight="12456" xr2:uid="{00000000-000D-0000-FFFF-FFFF00000000}"/>
  </bookViews>
  <sheets>
    <sheet name="08 Socialinės atskirties maž..." sheetId="1" r:id="rId1"/>
  </sheets>
  <definedNames>
    <definedName name="_xlnm._FilterDatabase" localSheetId="0" hidden="1">'08 Socialinės atskirties maž...'!$A$11:$K$11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4" i="1" l="1"/>
  <c r="K58" i="1"/>
  <c r="K60" i="1" s="1"/>
  <c r="K40" i="1"/>
  <c r="K39" i="1"/>
  <c r="K26" i="1"/>
  <c r="K17" i="1"/>
  <c r="K14" i="1"/>
  <c r="K12" i="1"/>
  <c r="K64" i="1"/>
  <c r="J60" i="1"/>
  <c r="J51" i="1"/>
  <c r="J32" i="1"/>
  <c r="I64" i="1"/>
  <c r="I60" i="1"/>
  <c r="I51" i="1"/>
  <c r="I32" i="1"/>
  <c r="K51" i="1" l="1"/>
  <c r="K32" i="1"/>
  <c r="I66" i="1"/>
  <c r="J66" i="1"/>
  <c r="K66" i="1" l="1"/>
</calcChain>
</file>

<file path=xl/sharedStrings.xml><?xml version="1.0" encoding="utf-8"?>
<sst xmlns="http://schemas.openxmlformats.org/spreadsheetml/2006/main" count="285" uniqueCount="175">
  <si>
    <t>Tikslas</t>
  </si>
  <si>
    <t>Uždavinys</t>
  </si>
  <si>
    <t>Priemonė</t>
  </si>
  <si>
    <t>Planinis terminas</t>
  </si>
  <si>
    <t>Finansavimo šaltinis</t>
  </si>
  <si>
    <t>Asignavimų valdytojas</t>
  </si>
  <si>
    <t>Kodas</t>
  </si>
  <si>
    <t>Pavadinimas</t>
  </si>
  <si>
    <t>Aprašymas</t>
  </si>
  <si>
    <t>tūkst. Eur.</t>
  </si>
  <si>
    <t>08.01</t>
  </si>
  <si>
    <t>08.01.01</t>
  </si>
  <si>
    <t>08.01.01.01</t>
  </si>
  <si>
    <t>Piniginės socialinės paramos teikimas nepasiturintiems gyventojams</t>
  </si>
  <si>
    <t>SB</t>
  </si>
  <si>
    <t>08.01.01.02</t>
  </si>
  <si>
    <t>Paramos mirties atveju teikimas</t>
  </si>
  <si>
    <t>VB</t>
  </si>
  <si>
    <t>08.01.01.03</t>
  </si>
  <si>
    <t xml:space="preserve">Būsto šildymo ir šalto vandens išlaidų bei kredito grąžinimo palūkanų už daugiabučių modernizavimą kompensavimas </t>
  </si>
  <si>
    <t>08.01.01.04</t>
  </si>
  <si>
    <t>08.01.01.05</t>
  </si>
  <si>
    <t>Galimybė paremti nukentėjusius nuo  stichinių nelaimių</t>
  </si>
  <si>
    <t>-</t>
  </si>
  <si>
    <t>Administracija</t>
  </si>
  <si>
    <t>08.01.01.07</t>
  </si>
  <si>
    <t>Socialinės reabilitacijos paslaugų neįgaliesiems bendruomenėje (projektas)</t>
  </si>
  <si>
    <t>SB,VB</t>
  </si>
  <si>
    <t>08.01.01.10</t>
  </si>
  <si>
    <t>08.01.01.11</t>
  </si>
  <si>
    <t>Vaiko išmokų mokėjimas ir administravimas</t>
  </si>
  <si>
    <t>08.01.01.12</t>
  </si>
  <si>
    <t>Lengvatinis keleivių vežimas (kompensacijų skaičiavimas ir mokėjimas)</t>
  </si>
  <si>
    <t>LR transporto lengvatų įstatymo įgyvendinimas</t>
  </si>
  <si>
    <t>08.01.01.15</t>
  </si>
  <si>
    <t>Būsto nuomos ir išperkamosios būsto nuomos mokesčių dalies kompensavimas</t>
  </si>
  <si>
    <t>LR paramos būstui įsigyti ar išsinuomoti įstatymo įgyvendinimas</t>
  </si>
  <si>
    <t>SB, ES</t>
  </si>
  <si>
    <t>08.01.01.18</t>
  </si>
  <si>
    <t>Kompensacijos nepriklausomybės gynėjams, nukentėjusiems nuo 1991 m. sausio 11-13 d. ir po to vykdytos SSRS agresijos mokėjimas ir administravimas</t>
  </si>
  <si>
    <t>Kompensacijų nepriklausomybės  gynėjams, nukentėjusiems nuo 1991 m.sausio 11-13 d. ir po to vykdytos SSRS agresijos, bei jų šeimoms mokėjimas</t>
  </si>
  <si>
    <t>Teikti socialinę paramą - iš viso:</t>
  </si>
  <si>
    <t>08.01.02</t>
  </si>
  <si>
    <t>08.01.02.01</t>
  </si>
  <si>
    <t xml:space="preserve">Juodšilių seniūnijos bendruomenės socialinių paslaugų centro veiklos užtikrinimas </t>
  </si>
  <si>
    <t>Centro veiklos užtikrinimas</t>
  </si>
  <si>
    <t>Įstaiga</t>
  </si>
  <si>
    <t>08.01.02.02</t>
  </si>
  <si>
    <t>Paberžės socialinės globos namų veiklos užtikrinimas</t>
  </si>
  <si>
    <t>Globos namų veiklos užtikrinimas</t>
  </si>
  <si>
    <t>08.01.02.03</t>
  </si>
  <si>
    <t>Nemenčinės neįgaliųjų centro veiklos užtikrinimas</t>
  </si>
  <si>
    <t>08.01.02.04</t>
  </si>
  <si>
    <t>Šeimos ir vaiko krizių centro  veiklos užtikrinimas</t>
  </si>
  <si>
    <t>08.01.02.05</t>
  </si>
  <si>
    <t>Socialinė priežiūra</t>
  </si>
  <si>
    <t>08.01.02.06</t>
  </si>
  <si>
    <t>Asmenims su negalia socialinės globos paslaugų  teikimas</t>
  </si>
  <si>
    <t>08.01.02.10</t>
  </si>
  <si>
    <t>Būsto ir aplinkos pritaikymas neįgaliesiems</t>
  </si>
  <si>
    <t>08.01.02.11</t>
  </si>
  <si>
    <t>Transporto paslaugų teikimas neįgaliesiems</t>
  </si>
  <si>
    <t>08.01.02.12</t>
  </si>
  <si>
    <t>08.01.02.13</t>
  </si>
  <si>
    <t>Socialinių paslaugų teikimas seniūnijose</t>
  </si>
  <si>
    <t>08.01.02.14</t>
  </si>
  <si>
    <t>Integrali pagalba (dienos socialinės globos ir slaugos asmens namuose teikimas)</t>
  </si>
  <si>
    <t>Dienos socialinės globos ir slaugos asmens namuose teikimas</t>
  </si>
  <si>
    <t>Juodšilių bendr. soc. paslaugų centras</t>
  </si>
  <si>
    <t>08.01.02.15</t>
  </si>
  <si>
    <t>Šeimos ir vaiko gerovės centro išlaikymas</t>
  </si>
  <si>
    <t>Teikti socialines paslaugas - iš viso:</t>
  </si>
  <si>
    <t>08.01.03.03</t>
  </si>
  <si>
    <t>Socialinių paslaugų plėtra (Paberžės socialinės globos namai)</t>
  </si>
  <si>
    <t>Paberžės soc. paslaugų namai</t>
  </si>
  <si>
    <t>Plėtoti teikiamas socialinės apsaugos paslaugas ir gerinti jų kokybę - iš viso:</t>
  </si>
  <si>
    <t>08.01.04</t>
  </si>
  <si>
    <t>Padėti bedarbiams grįžti į darbo rinką - iš viso:</t>
  </si>
  <si>
    <t>Didinti socialiai remtinų asmenų integraciją į visuomenę ir mažinti socialinę atskirtį - iš viso:</t>
  </si>
  <si>
    <t>Užimtumo didinimo programos vykdymas</t>
  </si>
  <si>
    <t>Užimtumo didinimo programa skirta didinti Vilniaus rajono gyventojų užimtumą</t>
  </si>
  <si>
    <t>Soc. darbo organizatorių (seniūnijos) išlaikymas</t>
  </si>
  <si>
    <t>Kompleksinės paslaugos Vilniaus rajono šeimoms</t>
  </si>
  <si>
    <t>Psichosocialinės, mediacijos, tėvų mokymų paslaugos Vilniaus rajono šeimoms, šių paslaugų organizavimas ir koordinavimas</t>
  </si>
  <si>
    <t>VB, ES</t>
  </si>
  <si>
    <t>Paberžės socialinių globos namų remontas, socialinių paslaugų plėtra</t>
  </si>
  <si>
    <t>Vilniaus rajono Socialinių paslaugų centro išlaikymas</t>
  </si>
  <si>
    <t>08.01.02.16</t>
  </si>
  <si>
    <t>08.01.03.08</t>
  </si>
  <si>
    <t>08.01.03.09</t>
  </si>
  <si>
    <t>Iš valstybės  biudžeto specialiosios tikslinės  dotacijos skirtos laidojimo pašalpai ir paramai užsienyje mirusių (žuvusių) palaikams pervežti</t>
  </si>
  <si>
    <t>Daugiabučių namų bendrojo naudojimo objektų remonto, rekonstravimo ir atnaujino finansavimas</t>
  </si>
  <si>
    <t>Daugiabučių namų bendrojo naudojimo objektams remti</t>
  </si>
  <si>
    <t>08.01.01.24</t>
  </si>
  <si>
    <t>08.01.01.23</t>
  </si>
  <si>
    <t>Seniūnijų bendruomenėms remti</t>
  </si>
  <si>
    <t>Gyventojams, gyvenamąją vietą deklaruojantiems Vilniaus rajone mokamos: vienkartinė išmoka vaikui; išmoka vaikui; išmoka privalomosios pradinės karo tarnybos kario vaikui; globos(rūpybos) išmoka; vienkartinė išmoka įsikurti; vienkartinė išmoka nėščiai moteriai; išmoka besimokančio ar studijuojančio asmens vaiko priežiūrai; išmoka gimus vienu metu daugiau kaip vienam vaikui, globos(rūpybos) išmokos tikslinis priedas ir išmoka įvaikinus vaiką</t>
  </si>
  <si>
    <t>Tikslinių kompensacijų mokėjimas ir administravimas</t>
  </si>
  <si>
    <t>Piniginė parama asmenims, turintiems specialųjį nuolatinės priežiūros (pagalbos) poreikį arba nuolatinės slaugos poreikį</t>
  </si>
  <si>
    <t>Centro veiklos užtikrinimas, pagalbos į namus teikimas, paramos maisto produktais labiausiai skurstantiems asmenims  bei aprūpinimo techninės pagalbos priemonėmis  organizavimas</t>
  </si>
  <si>
    <t>ES, SB, VB</t>
  </si>
  <si>
    <t>08.01.03.10</t>
  </si>
  <si>
    <t>08.01.03.11</t>
  </si>
  <si>
    <t>Bendruomeninių vaikų globos namų tinklo plėtra Vilniaus rajono savivaldybėje</t>
  </si>
  <si>
    <t>Vaikų dienos centrų tinklo plėtra Vilniaus rajono savivaldybėje</t>
  </si>
  <si>
    <t>VB, ES, KT</t>
  </si>
  <si>
    <t>VB, ES, SB,KT</t>
  </si>
  <si>
    <t>Bendruomeninių vaikų globos namų įrengimas</t>
  </si>
  <si>
    <t>Projekto įgyvendinimo metu bus suremontuotos II aukšto patalpos adresu: Vilniaus r. sav., Nemenčinės m., Bažnyčios g. 21. Viso VDC plotas 120 kv. m., iš jų 72,59 kv. m., remontuojami iš ES lėšų, likusią dalį 47,41 kv. m. remontuojami iš savivaldybės lėšų. Šiose patalpose paslaugas gausiančių nuolatinių lankytojų skaičius – 30. Taip pat, bus įrengtas dušas, WC bei liftas/keltuvas.</t>
  </si>
  <si>
    <t>Suteikta kompensacija už būsto šildymą, šaltą vandenį bei kredito grąžinimo palūkanų už daugiabučių namų modernizavimą</t>
  </si>
  <si>
    <t>08.01.01.25</t>
  </si>
  <si>
    <t>Odontologinės paslaugos (kompensacija už dantų protezavimą)</t>
  </si>
  <si>
    <t>Kompensacija už dantų protezavimą</t>
  </si>
  <si>
    <t>08.01.02.17</t>
  </si>
  <si>
    <t>Kuosinės socialinės globos namų išlaikymas</t>
  </si>
  <si>
    <t>08.01.03.12</t>
  </si>
  <si>
    <t>Socialinę riziką patiriančių šeimų priežiūra seniūnijose</t>
  </si>
  <si>
    <t>Kompensacija už šildymą</t>
  </si>
  <si>
    <t>Dalyvių pasipriešinusių okupaciniam režimui rėmimo fondas</t>
  </si>
  <si>
    <t>SB,  BĮ</t>
  </si>
  <si>
    <t>SB, BĮ</t>
  </si>
  <si>
    <t>Jaunimo politikos įgyvendinimas bei jaunimo teisių apsaugos užtikrinimas</t>
  </si>
  <si>
    <t>Soc. infrastruktūros plėtrai rengiama techninė dokumentacija bei statomi/rekonstruojami namai</t>
  </si>
  <si>
    <t>VB, ES, SB</t>
  </si>
  <si>
    <t>08.01.03.13</t>
  </si>
  <si>
    <t>Socialinės infrastruktūros plėtra Vilniaus rajone (bendruomeninių vaikų globos namų įrengimas Putiniškių k., Sudervės sen., Karklėnų k., Šatrininkų sen., Rukainių k., Rukainių sen.)</t>
  </si>
  <si>
    <t>08.01.02.18</t>
  </si>
  <si>
    <t>Autobuso neįgaliesiems įsigijimas ir bendra eksploatacija su Šalčininkų rajonu</t>
  </si>
  <si>
    <t>Vykdant Šalčininkai+ funkcinės zonos plėtros strategijos priemones planuojama įsigyti ne mažiau 40 vietų autobusą pritaikytą vežti neįgaliuosius</t>
  </si>
  <si>
    <t>VB, SB, ES</t>
  </si>
  <si>
    <t>Socialinės infrastruktūros plėtra Vilniaus rajone (grupinio gyvenimo namų asmenims su proto ir psichikos negalia Didžiosios Riešės k., ir Pikeliškių k.,  Riešės sen. bei socialinių dirbtuvių/dienos užimtumo centro įrengimas Didžiosios Riešės k., Riešės sen.)</t>
  </si>
  <si>
    <t>Paslaugos, kurios atkuria ir palaiko Vilniaus rajono neįgaliųjų socialinius ir savarankiško gyvenimo įgūdžius, didina savarankiškumą ir užimtumą bei gerina neįgaliųjų ir jų šeimos narių gyvenimo kokybę. Paslaugas teikia neįgaliųjų socialinės integracijos srityje veikiančios NVO.</t>
  </si>
  <si>
    <t>Ilgalaikė (trumpalaikė) socialinė globa - tai visuma paslaugų, kuriomis visiškai nesavarankiškam asmeniui teikiama kompleksinė, nuolatinės priežiūros reikalaujanti pagalba. Asmeniui be sunkios negalios socialinės globos paslaugos yra finansuojamos iš savivaldybės biudžeto lėšų, o socialinė globa asmenims su sunkia negalia finansuojama iš valstybės biudžeto specialiųjų tikslinių dotacijų savivaldybių biudžetams. Ilgalaikės (trumpalaikės) socialinės globos paslaugos teikiamos (perkamos) tiesiogiai sudarant trišales lėšų kompensavimo sutartis su valstybės globos namais, kitų savivaldybių pavaldžiomis įstaigomis ir NVO.</t>
  </si>
  <si>
    <t>Nevyriausybinės organizacijos Vilniaus rajono neįgaliųjų asociacijos transporto išlaidų finansavimas.</t>
  </si>
  <si>
    <t>Jaunimo užimtumo skatinimas</t>
  </si>
  <si>
    <t>08.01.01.08</t>
  </si>
  <si>
    <r>
      <t xml:space="preserve">Paramos mokiniams teikimas </t>
    </r>
    <r>
      <rPr>
        <sz val="8"/>
        <rFont val="Calibri"/>
        <family val="2"/>
        <charset val="186"/>
        <scheme val="minor"/>
      </rPr>
      <t>(aprūpinimas mokinio reikmenimis)</t>
    </r>
  </si>
  <si>
    <t>Socialinė parama mokiniams mokinio reikmenims įsigyti bei paramos teikimo administravimas</t>
  </si>
  <si>
    <t xml:space="preserve">Parama mokiniams maisto produktais </t>
  </si>
  <si>
    <t>Socialinė parama už įsigytus maisto produktus (nemokamas mokinių maitinimas)</t>
  </si>
  <si>
    <t>Prevencija lygių galimybių srityje. Smurtas artimoje aplinkoje- prevencija,apsauga,pagalba</t>
  </si>
  <si>
    <t>Priemonių nustatymas lygioms galimybėms užtikrinti. Smurto artimoje aplinkoje prevencija ir pagalba smurtą artimoje aplinkoje patyrusiems asmenims pagal atskirai patvirtintą priemonių planą</t>
  </si>
  <si>
    <t>SB, VB</t>
  </si>
  <si>
    <t>Bendruomeninių apgyvendinimo bei užimtumo paslaugų asmenims su proto ir (arba) psichikos negalia plėtra Vilniaus rajone</t>
  </si>
  <si>
    <t xml:space="preserve">Projektas vykdomas pagal 2014-2020 m. ES investicijų veiksmų programą. Planuojama įrengti 50 vnt. socialinių būstų. </t>
  </si>
  <si>
    <t>VDC akredituotai vaikų dienos socialinei priežiūrai organizuoti, teikti ir administruoti</t>
  </si>
  <si>
    <t xml:space="preserve">Skatinti ir plėsti dienos socialinę priežiūrą vaikams ir šeimoms teikiančių socialinių paslaugų  įstaigų savivaldybėse veiklą, skiriant lėšas savivaldybėms akredituotai vaikų dienos socialinei priežiūrai organizuoti, teikti ir administruoti </t>
  </si>
  <si>
    <t>2020 -2023</t>
  </si>
  <si>
    <t>2020 -2022</t>
  </si>
  <si>
    <t>nuolat</t>
  </si>
  <si>
    <t>2021 -2023</t>
  </si>
  <si>
    <t>Socialinio būsto fondo  plėtra Vilniaus rajono savivaldybėje (statyba ir pirkimas)</t>
  </si>
  <si>
    <t>Skirtos lėšos seniūnijų bendruomenėms paremti</t>
  </si>
  <si>
    <t>Bus  suformuotas sklypas savivaldybės švietimo, socialinio būsto ir sveikatos sričių funkcijoms vykdyti, keičiant bendrabučio  (unik. Nr. 4198-5068-1012), esančio Mokyklos g. 6, Bukiškio k., Avižienių sen., Vilniaus r. sav. (kad. Nr. 4103/0300:2002) paskirtį į daugiabutį gyvenamąjį namą pastatą, numatant vaikų darželio ir greitosios medicinos pagalbos stoties įrengimą formuojant atskirus turtinius vienetus.  Bendrabučio antro- penkto aukšto patalpos  bus pertvarkytos į atskirus butus. Pirmo aukšto patalpose bus  įrengtos  greitosios medicinos pagalbos stoties patalpas.  Sklypo teritorijoje  planuojama įrengti vaikų žaidimo aikšteles, automobilių stovėjimo vietas, teritoriją aptverti.</t>
  </si>
  <si>
    <t>2022 -2024</t>
  </si>
  <si>
    <t>Socialinio būsto statyba, renovacija ir remontas</t>
  </si>
  <si>
    <t xml:space="preserve">Asmeninės pagalbos teikimas neįgaliesiems </t>
  </si>
  <si>
    <t>Asmeninis asistentas teikia neįgaliesiems individualią pagalbą  jų namuose bei viešoje aplinkoje, padeda  užmegzti ir palaikyti socialinius ryšius, skatindamas asmens savarankiškumą.</t>
  </si>
  <si>
    <t>08.01.02.19</t>
  </si>
  <si>
    <t>2016 -2023</t>
  </si>
  <si>
    <t>2020 -2026</t>
  </si>
  <si>
    <t>2018 -2022</t>
  </si>
  <si>
    <t>Pinigine ir nepinigine formomis teikiama parama nepasiturintiems gyventojams, gyvenantiems Vilniaus rajone įstatymo nustatyta tvarka: socialinė pašalpa, vienkartinė pašalpa soc. pažeistiems asmenims, pagalbos pinigai. 2021-2022 m. šildymo sezonui skirta vienkartinė piniginė parama Vilniaus rajono gyventojams.</t>
  </si>
  <si>
    <t>2022 m. planuotos išlaidos (pagal 2022-2024 m. SVP)</t>
  </si>
  <si>
    <t>Patvirtinti 2022 metų asignavimai (pagal 2023-2025 m. SVP)</t>
  </si>
  <si>
    <t>2022 metais panaudotos lėšos</t>
  </si>
  <si>
    <t>08.01.01.14</t>
  </si>
  <si>
    <t>08.01.01.17</t>
  </si>
  <si>
    <t>08.01.01.21</t>
  </si>
  <si>
    <t>08.01.01.22</t>
  </si>
  <si>
    <t>08.01.04.01</t>
  </si>
  <si>
    <r>
      <rPr>
        <b/>
        <sz val="9"/>
        <rFont val="Times New Roman"/>
        <family val="1"/>
        <charset val="186"/>
      </rPr>
      <t xml:space="preserve"> 1 lentelė
2022-2024 METŲ VILNIAUS RAJONO SAVIVALDYBĖS SOCIALINĖS ATSKIRTIES MAŽINIMO PROGRAMOS NR. 08 2022 METŲ
ĮGYVENDINIMO ATASKAITA</t>
    </r>
    <r>
      <rPr>
        <sz val="9"/>
        <rFont val="Calibri"/>
        <family val="2"/>
      </rPr>
      <t xml:space="preserve">
</t>
    </r>
  </si>
  <si>
    <t>08.01.03</t>
  </si>
  <si>
    <t>SB, BĮ, VB</t>
  </si>
  <si>
    <t>PATVIRTINTA
Vilniaus rajono 
savivaldybės tarybos
2023 m. lapkričio 15 d.
sprendimu Nr. T3-277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</si>
</sst>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6" x14ac:knownFonts="1">
    <font>
      <sz val="11"/>
      <color indexed="8"/>
      <name val="Calibri"/>
      <family val="2"/>
      <charset val="186"/>
    </font>
    <font>
      <sz val="9"/>
      <name val="Calibri"/>
      <family val="2"/>
    </font>
    <font>
      <b/>
      <sz val="11"/>
      <name val="Calibri"/>
      <family val="2"/>
    </font>
    <font>
      <sz val="9"/>
      <name val="Calibri"/>
      <family val="1"/>
      <charset val="186"/>
    </font>
    <font>
      <b/>
      <sz val="9"/>
      <name val="Times New Roman"/>
      <family val="1"/>
      <charset val="186"/>
    </font>
    <font>
      <b/>
      <sz val="8"/>
      <name val="Calibri"/>
      <family val="2"/>
    </font>
    <font>
      <sz val="8"/>
      <name val="Calibri"/>
      <family val="2"/>
    </font>
    <font>
      <b/>
      <sz val="9"/>
      <name val="Calibri"/>
      <family val="2"/>
    </font>
    <font>
      <sz val="7"/>
      <name val="Calibri"/>
      <family val="2"/>
    </font>
    <font>
      <b/>
      <sz val="8"/>
      <name val="Calibri"/>
      <family val="2"/>
      <scheme val="minor"/>
    </font>
    <font>
      <sz val="8"/>
      <name val="Calibri"/>
      <family val="2"/>
      <scheme val="minor"/>
    </font>
    <font>
      <sz val="8"/>
      <color theme="1"/>
      <name val="Calibri"/>
      <family val="2"/>
      <scheme val="minor"/>
    </font>
    <font>
      <sz val="9"/>
      <name val="Calibri"/>
      <family val="2"/>
      <charset val="186"/>
      <scheme val="minor"/>
    </font>
    <font>
      <sz val="8"/>
      <name val="Calibri"/>
      <family val="2"/>
      <charset val="186"/>
      <scheme val="minor"/>
    </font>
    <font>
      <sz val="8"/>
      <name val="Calibri"/>
      <family val="2"/>
      <charset val="186"/>
    </font>
    <font>
      <sz val="12"/>
      <name val="Times New Roman"/>
      <family val="1"/>
      <charset val="186"/>
    </font>
  </fonts>
  <fills count="8">
    <fill>
      <patternFill patternType="none"/>
    </fill>
    <fill>
      <patternFill patternType="gray125"/>
    </fill>
    <fill>
      <patternFill patternType="solid">
        <fgColor rgb="FFFFCC00"/>
        <bgColor indexed="64"/>
      </patternFill>
    </fill>
    <fill>
      <patternFill patternType="solid">
        <fgColor rgb="FFFFFF99"/>
        <bgColor indexed="64"/>
      </patternFill>
    </fill>
    <fill>
      <patternFill patternType="solid">
        <fgColor rgb="FFFF9900"/>
        <bgColor indexed="64"/>
      </patternFill>
    </fill>
    <fill>
      <patternFill patternType="solid">
        <fgColor rgb="FFFFAA00"/>
        <bgColor indexed="64"/>
      </patternFill>
    </fill>
    <fill>
      <patternFill patternType="solid">
        <fgColor rgb="FFFF8800"/>
        <bgColor indexed="64"/>
      </patternFill>
    </fill>
    <fill>
      <patternFill patternType="solid">
        <fgColor theme="0"/>
        <bgColor indexed="64"/>
      </patternFill>
    </fill>
  </fills>
  <borders count="39">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medium">
        <color indexed="0"/>
      </left>
      <right style="medium">
        <color indexed="0"/>
      </right>
      <top style="medium">
        <color indexed="0"/>
      </top>
      <bottom style="thin">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hair">
        <color indexed="0"/>
      </right>
      <top style="thin">
        <color indexed="0"/>
      </top>
      <bottom style="hair">
        <color indexed="0"/>
      </bottom>
      <diagonal/>
    </border>
    <border>
      <left style="hair">
        <color indexed="0"/>
      </left>
      <right style="thin">
        <color indexed="0"/>
      </right>
      <top style="thin">
        <color indexed="0"/>
      </top>
      <bottom style="hair">
        <color indexed="0"/>
      </bottom>
      <diagonal/>
    </border>
    <border>
      <left style="thin">
        <color indexed="0"/>
      </left>
      <right style="thin">
        <color indexed="0"/>
      </right>
      <top style="hair">
        <color indexed="0"/>
      </top>
      <bottom style="thin">
        <color indexed="0"/>
      </bottom>
      <diagonal/>
    </border>
    <border>
      <left style="medium">
        <color indexed="0"/>
      </left>
      <right style="thin">
        <color indexed="0"/>
      </right>
      <top style="thin">
        <color indexed="0"/>
      </top>
      <bottom style="medium">
        <color indexed="0"/>
      </bottom>
      <diagonal/>
    </border>
    <border>
      <left style="medium">
        <color indexed="0"/>
      </left>
      <right style="thin">
        <color indexed="0"/>
      </right>
      <top style="thin">
        <color indexed="0"/>
      </top>
      <bottom/>
      <diagonal/>
    </border>
    <border>
      <left style="thin">
        <color indexed="0"/>
      </left>
      <right style="thin">
        <color indexed="0"/>
      </right>
      <top style="thin">
        <color indexed="0"/>
      </top>
      <bottom style="medium">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style="medium">
        <color indexed="0"/>
      </bottom>
      <diagonal/>
    </border>
    <border>
      <left style="medium">
        <color indexed="0"/>
      </left>
      <right style="thin">
        <color indexed="0"/>
      </right>
      <top style="medium">
        <color indexed="0"/>
      </top>
      <bottom style="medium">
        <color indexed="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0"/>
      </bottom>
      <diagonal/>
    </border>
    <border>
      <left/>
      <right/>
      <top style="thin">
        <color indexed="0"/>
      </top>
      <bottom/>
      <diagonal/>
    </border>
    <border>
      <left/>
      <right/>
      <top style="thin">
        <color indexed="64"/>
      </top>
      <bottom style="thin">
        <color indexed="64"/>
      </bottom>
      <diagonal/>
    </border>
    <border>
      <left style="thin">
        <color indexed="0"/>
      </left>
      <right style="thin">
        <color indexed="0"/>
      </right>
      <top style="medium">
        <color indexed="0"/>
      </top>
      <bottom/>
      <diagonal/>
    </border>
    <border>
      <left style="thin">
        <color indexed="0"/>
      </left>
      <right/>
      <top style="medium">
        <color indexed="0"/>
      </top>
      <bottom/>
      <diagonal/>
    </border>
    <border>
      <left/>
      <right/>
      <top style="medium">
        <color indexed="0"/>
      </top>
      <bottom/>
      <diagonal/>
    </border>
    <border>
      <left style="thin">
        <color indexed="0"/>
      </left>
      <right style="thin">
        <color indexed="0"/>
      </right>
      <top/>
      <bottom style="thin">
        <color indexed="0"/>
      </bottom>
      <diagonal/>
    </border>
    <border>
      <left style="thin">
        <color indexed="0"/>
      </left>
      <right style="thin">
        <color indexed="0"/>
      </right>
      <top/>
      <bottom/>
      <diagonal/>
    </border>
    <border>
      <left style="thin">
        <color indexed="0"/>
      </left>
      <right style="thin">
        <color indexed="0"/>
      </right>
      <top/>
      <bottom style="thin">
        <color indexed="64"/>
      </bottom>
      <diagonal/>
    </border>
    <border>
      <left style="thin">
        <color indexed="0"/>
      </left>
      <right/>
      <top/>
      <bottom/>
      <diagonal/>
    </border>
    <border>
      <left/>
      <right style="thin">
        <color indexed="0"/>
      </right>
      <top style="thin">
        <color indexed="0"/>
      </top>
      <bottom style="thin">
        <color indexed="0"/>
      </bottom>
      <diagonal/>
    </border>
    <border>
      <left/>
      <right style="thin">
        <color indexed="64"/>
      </right>
      <top style="medium">
        <color indexed="0"/>
      </top>
      <bottom/>
      <diagonal/>
    </border>
  </borders>
  <cellStyleXfs count="52">
    <xf numFmtId="0" fontId="0" fillId="0" borderId="0"/>
    <xf numFmtId="0" fontId="1" fillId="0" borderId="0">
      <alignment vertical="top" wrapText="1"/>
    </xf>
    <xf numFmtId="0" fontId="2" fillId="0" borderId="0">
      <alignment horizontal="left" vertical="center" wrapText="1"/>
    </xf>
    <xf numFmtId="0" fontId="2" fillId="0" borderId="0">
      <alignment horizontal="center" vertical="center" wrapText="1"/>
    </xf>
    <xf numFmtId="0" fontId="5" fillId="2" borderId="1">
      <alignment horizontal="center" vertical="center" textRotation="90" wrapText="1"/>
    </xf>
    <xf numFmtId="0" fontId="6" fillId="3" borderId="2">
      <alignment horizontal="center" vertical="center" textRotation="90" wrapText="1"/>
    </xf>
    <xf numFmtId="0" fontId="7" fillId="4" borderId="2">
      <alignment horizontal="center" vertical="center" wrapText="1"/>
    </xf>
    <xf numFmtId="0" fontId="1" fillId="4" borderId="2">
      <alignment horizontal="center" vertical="center" wrapText="1"/>
    </xf>
    <xf numFmtId="0" fontId="1" fillId="4" borderId="2">
      <alignment horizontal="center" vertical="center" textRotation="90" wrapText="1"/>
    </xf>
    <xf numFmtId="0" fontId="1" fillId="4" borderId="2">
      <alignment horizontal="center" vertical="center" wrapText="1"/>
    </xf>
    <xf numFmtId="0" fontId="1" fillId="4" borderId="2">
      <alignment horizontal="center" vertical="center" wrapText="1"/>
    </xf>
    <xf numFmtId="0" fontId="7" fillId="5" borderId="3">
      <alignment horizontal="center" vertical="center" wrapText="1"/>
    </xf>
    <xf numFmtId="0" fontId="5" fillId="6" borderId="3">
      <alignment horizontal="center" vertical="center" wrapText="1"/>
    </xf>
    <xf numFmtId="0" fontId="6" fillId="2" borderId="4">
      <alignment horizontal="center" vertical="center" wrapText="1"/>
    </xf>
    <xf numFmtId="0" fontId="6" fillId="2" borderId="5">
      <alignment horizontal="center" vertical="center" wrapText="1"/>
    </xf>
    <xf numFmtId="0" fontId="6" fillId="6" borderId="5">
      <alignment horizontal="center" vertical="center" wrapText="1"/>
    </xf>
    <xf numFmtId="0" fontId="6" fillId="5" borderId="4">
      <alignment horizontal="center" vertical="center" wrapText="1"/>
    </xf>
    <xf numFmtId="0" fontId="6" fillId="5" borderId="6">
      <alignment horizontal="center" vertical="center" wrapText="1"/>
    </xf>
    <xf numFmtId="0" fontId="1" fillId="2" borderId="5">
      <alignment horizontal="center" vertical="center" wrapText="1"/>
    </xf>
    <xf numFmtId="0" fontId="1" fillId="2" borderId="5">
      <alignment horizontal="center" vertical="center" wrapText="1"/>
    </xf>
    <xf numFmtId="0" fontId="1" fillId="2" borderId="5">
      <alignment horizontal="center" vertical="center" wrapText="1"/>
    </xf>
    <xf numFmtId="0" fontId="6" fillId="2" borderId="5">
      <alignment horizontal="center" vertical="center" wrapText="1"/>
    </xf>
    <xf numFmtId="0" fontId="6" fillId="4" borderId="5">
      <alignment horizontal="center" vertical="center" wrapText="1"/>
    </xf>
    <xf numFmtId="0" fontId="6" fillId="5" borderId="6">
      <alignment horizontal="center" vertical="center" wrapText="1"/>
    </xf>
    <xf numFmtId="0" fontId="6" fillId="2" borderId="7">
      <alignment horizontal="left" vertical="center" wrapText="1"/>
    </xf>
    <xf numFmtId="0" fontId="6" fillId="2" borderId="8">
      <alignment horizontal="right" vertical="center" wrapText="1"/>
    </xf>
    <xf numFmtId="0" fontId="6" fillId="2" borderId="5">
      <alignment horizontal="center" vertical="center"/>
    </xf>
    <xf numFmtId="0" fontId="6" fillId="2" borderId="9">
      <alignment horizontal="center" vertical="center" wrapText="1"/>
    </xf>
    <xf numFmtId="0" fontId="6" fillId="5" borderId="4">
      <alignment horizontal="center" vertical="center" wrapText="1"/>
    </xf>
    <xf numFmtId="0" fontId="8" fillId="0" borderId="10">
      <alignment horizontal="center" vertical="center" wrapText="1"/>
    </xf>
    <xf numFmtId="0" fontId="8" fillId="0" borderId="12">
      <alignment horizontal="center" vertical="center" wrapText="1"/>
    </xf>
    <xf numFmtId="0" fontId="8" fillId="0" borderId="14">
      <alignment horizontal="center" vertical="center" wrapText="1"/>
    </xf>
    <xf numFmtId="0" fontId="6" fillId="2" borderId="15">
      <alignment horizontal="center" vertical="center" wrapText="1"/>
    </xf>
    <xf numFmtId="0" fontId="6" fillId="3" borderId="5">
      <alignment horizontal="center" vertical="center" wrapText="1"/>
    </xf>
    <xf numFmtId="0" fontId="6" fillId="0" borderId="5">
      <alignment horizontal="center" vertical="center" wrapText="1"/>
    </xf>
    <xf numFmtId="0" fontId="6" fillId="0" borderId="5">
      <alignment horizontal="left" vertical="center" wrapText="1"/>
    </xf>
    <xf numFmtId="0" fontId="6" fillId="0" borderId="4">
      <alignment horizontal="left" vertical="center" wrapText="1"/>
    </xf>
    <xf numFmtId="0" fontId="6" fillId="0" borderId="7">
      <alignment horizontal="center" vertical="center" wrapText="1"/>
    </xf>
    <xf numFmtId="0" fontId="6" fillId="0" borderId="8">
      <alignment horizontal="center" vertical="center" wrapText="1"/>
    </xf>
    <xf numFmtId="0" fontId="6" fillId="0" borderId="4">
      <alignment horizontal="right" vertical="center" wrapText="1"/>
    </xf>
    <xf numFmtId="0" fontId="5" fillId="0" borderId="6">
      <alignment horizontal="left" vertical="center" wrapText="1"/>
    </xf>
    <xf numFmtId="0" fontId="6" fillId="0" borderId="5">
      <alignment horizontal="center" vertical="center" wrapText="1"/>
    </xf>
    <xf numFmtId="0" fontId="6" fillId="0" borderId="6">
      <alignment horizontal="right" vertical="center" wrapText="1"/>
    </xf>
    <xf numFmtId="0" fontId="6" fillId="3" borderId="5">
      <alignment horizontal="right" vertical="center" wrapText="1"/>
    </xf>
    <xf numFmtId="0" fontId="5" fillId="3" borderId="5">
      <alignment horizontal="center" vertical="center" wrapText="1"/>
    </xf>
    <xf numFmtId="0" fontId="6" fillId="3" borderId="4">
      <alignment horizontal="left" vertical="center" wrapText="1"/>
    </xf>
    <xf numFmtId="0" fontId="6" fillId="2" borderId="12">
      <alignment horizontal="right" vertical="center" wrapText="1"/>
    </xf>
    <xf numFmtId="0" fontId="5" fillId="2" borderId="12">
      <alignment horizontal="center" vertical="center" wrapText="1"/>
    </xf>
    <xf numFmtId="0" fontId="6" fillId="2" borderId="4">
      <alignment horizontal="left" vertical="center" wrapText="1"/>
    </xf>
    <xf numFmtId="0" fontId="1" fillId="0" borderId="0">
      <alignment horizontal="center" vertical="center" wrapText="1"/>
    </xf>
    <xf numFmtId="0" fontId="1" fillId="0" borderId="27">
      <alignment horizontal="center" vertical="center" wrapText="1"/>
    </xf>
    <xf numFmtId="0" fontId="6" fillId="0" borderId="28">
      <alignment horizontal="center" vertical="center" wrapText="1"/>
    </xf>
  </cellStyleXfs>
  <cellXfs count="90">
    <xf numFmtId="0" fontId="0" fillId="0" borderId="0" xfId="0"/>
    <xf numFmtId="0" fontId="1" fillId="0" borderId="0" xfId="1">
      <alignment vertical="top" wrapText="1"/>
    </xf>
    <xf numFmtId="0" fontId="2" fillId="0" borderId="0" xfId="3">
      <alignment horizontal="center" vertical="center" wrapText="1"/>
    </xf>
    <xf numFmtId="0" fontId="10" fillId="0" borderId="11" xfId="29" applyFont="1" applyBorder="1">
      <alignment horizontal="center" vertical="center" wrapText="1"/>
    </xf>
    <xf numFmtId="0" fontId="10" fillId="0" borderId="13" xfId="30" applyFont="1" applyBorder="1">
      <alignment horizontal="center" vertical="center" wrapText="1"/>
    </xf>
    <xf numFmtId="164" fontId="9" fillId="3" borderId="16" xfId="44" applyNumberFormat="1" applyFont="1" applyBorder="1">
      <alignment horizontal="center" vertical="center" wrapText="1"/>
    </xf>
    <xf numFmtId="164" fontId="1" fillId="0" borderId="0" xfId="1" applyNumberFormat="1">
      <alignment vertical="top" wrapText="1"/>
    </xf>
    <xf numFmtId="0" fontId="13" fillId="4" borderId="5" xfId="22" applyFont="1">
      <alignment horizontal="center" vertical="center" wrapText="1"/>
    </xf>
    <xf numFmtId="0" fontId="13" fillId="2" borderId="13" xfId="26" applyFont="1" applyBorder="1" applyAlignment="1">
      <alignment horizontal="center" vertical="center" wrapText="1"/>
    </xf>
    <xf numFmtId="0" fontId="10" fillId="7" borderId="16" xfId="34" applyFont="1" applyFill="1" applyBorder="1">
      <alignment horizontal="center" vertical="center" wrapText="1"/>
    </xf>
    <xf numFmtId="164" fontId="10" fillId="7" borderId="17" xfId="34" applyNumberFormat="1" applyFont="1" applyFill="1" applyBorder="1">
      <alignment horizontal="center" vertical="center" wrapText="1"/>
    </xf>
    <xf numFmtId="0" fontId="10" fillId="7" borderId="17" xfId="34" applyFont="1" applyFill="1" applyBorder="1">
      <alignment horizontal="center" vertical="center" wrapText="1"/>
    </xf>
    <xf numFmtId="0" fontId="10" fillId="7" borderId="16" xfId="35" applyFont="1" applyFill="1" applyBorder="1" applyAlignment="1">
      <alignment horizontal="center" vertical="center" wrapText="1"/>
    </xf>
    <xf numFmtId="0" fontId="11" fillId="7" borderId="16" xfId="35" applyFont="1" applyFill="1" applyBorder="1" applyAlignment="1">
      <alignment horizontal="center" vertical="center" wrapText="1"/>
    </xf>
    <xf numFmtId="0" fontId="13" fillId="7" borderId="17" xfId="34" applyFont="1" applyFill="1" applyBorder="1">
      <alignment horizontal="center" vertical="center" wrapText="1"/>
    </xf>
    <xf numFmtId="164" fontId="10" fillId="7" borderId="16" xfId="34" applyNumberFormat="1" applyFont="1" applyFill="1" applyBorder="1">
      <alignment horizontal="center" vertical="center" wrapText="1"/>
    </xf>
    <xf numFmtId="0" fontId="10" fillId="7" borderId="17" xfId="35" applyFont="1" applyFill="1" applyBorder="1" applyAlignment="1">
      <alignment horizontal="center" vertical="center" wrapText="1"/>
    </xf>
    <xf numFmtId="0" fontId="10" fillId="7" borderId="17" xfId="36" applyFont="1" applyFill="1" applyBorder="1" applyAlignment="1">
      <alignment horizontal="center" vertical="center" wrapText="1"/>
    </xf>
    <xf numFmtId="164" fontId="11" fillId="7" borderId="16" xfId="34" applyNumberFormat="1" applyFont="1" applyFill="1" applyBorder="1">
      <alignment horizontal="center" vertical="center" wrapText="1"/>
    </xf>
    <xf numFmtId="0" fontId="10" fillId="7" borderId="16" xfId="35" applyFont="1" applyFill="1" applyBorder="1" applyAlignment="1">
      <alignment horizontal="center" vertical="top" wrapText="1"/>
    </xf>
    <xf numFmtId="0" fontId="10" fillId="7" borderId="17" xfId="1" applyFont="1" applyFill="1" applyBorder="1" applyAlignment="1">
      <alignment horizontal="center" vertical="center" wrapText="1"/>
    </xf>
    <xf numFmtId="164" fontId="10" fillId="7" borderId="16" xfId="41" applyNumberFormat="1" applyFont="1" applyFill="1" applyBorder="1">
      <alignment horizontal="center" vertical="center" wrapText="1"/>
    </xf>
    <xf numFmtId="164" fontId="10" fillId="0" borderId="17" xfId="34" applyNumberFormat="1" applyFont="1" applyBorder="1">
      <alignment horizontal="center" vertical="center" wrapText="1"/>
    </xf>
    <xf numFmtId="0" fontId="1" fillId="7" borderId="0" xfId="1" applyFill="1">
      <alignment vertical="top" wrapText="1"/>
    </xf>
    <xf numFmtId="164" fontId="9" fillId="2" borderId="16" xfId="47" applyNumberFormat="1" applyFont="1" applyBorder="1">
      <alignment horizontal="center" vertical="center" wrapText="1"/>
    </xf>
    <xf numFmtId="0" fontId="13" fillId="4" borderId="37" xfId="22" applyFont="1" applyBorder="1">
      <alignment horizontal="center" vertical="center" wrapText="1"/>
    </xf>
    <xf numFmtId="0" fontId="13" fillId="2" borderId="34" xfId="26" applyFont="1" applyBorder="1" applyAlignment="1">
      <alignment horizontal="center" vertical="center" wrapText="1"/>
    </xf>
    <xf numFmtId="0" fontId="12" fillId="4" borderId="16" xfId="9" applyFont="1" applyBorder="1">
      <alignment horizontal="center" vertical="center" wrapText="1"/>
    </xf>
    <xf numFmtId="164" fontId="11" fillId="7" borderId="17" xfId="34" applyNumberFormat="1" applyFont="1" applyFill="1" applyBorder="1">
      <alignment horizontal="center" vertical="center" wrapText="1"/>
    </xf>
    <xf numFmtId="0" fontId="6" fillId="0" borderId="0" xfId="51" applyBorder="1">
      <alignment horizontal="center" vertical="center" wrapText="1"/>
    </xf>
    <xf numFmtId="0" fontId="1" fillId="0" borderId="0" xfId="49">
      <alignment horizontal="center" vertical="center" wrapText="1"/>
    </xf>
    <xf numFmtId="0" fontId="1" fillId="0" borderId="0" xfId="50" applyBorder="1">
      <alignment horizontal="center" vertical="center" wrapText="1"/>
    </xf>
    <xf numFmtId="0" fontId="10" fillId="2" borderId="16" xfId="46" applyFont="1" applyBorder="1" applyAlignment="1">
      <alignment horizontal="center" vertical="center" wrapText="1"/>
    </xf>
    <xf numFmtId="0" fontId="10" fillId="2" borderId="16" xfId="32" applyFont="1" applyBorder="1">
      <alignment horizontal="center" vertical="center" wrapText="1"/>
    </xf>
    <xf numFmtId="0" fontId="10" fillId="3" borderId="16" xfId="33" applyFont="1" applyBorder="1">
      <alignment horizontal="center" vertical="center" wrapText="1"/>
    </xf>
    <xf numFmtId="0" fontId="10" fillId="3" borderId="16" xfId="43" applyFont="1" applyBorder="1" applyAlignment="1">
      <alignment horizontal="center" vertical="center" wrapText="1"/>
    </xf>
    <xf numFmtId="0" fontId="10" fillId="3" borderId="21" xfId="43" applyFont="1" applyBorder="1" applyAlignment="1">
      <alignment horizontal="center" vertical="center" wrapText="1"/>
    </xf>
    <xf numFmtId="0" fontId="10" fillId="3" borderId="22" xfId="43" applyFont="1" applyBorder="1" applyAlignment="1">
      <alignment horizontal="center" vertical="center" wrapText="1"/>
    </xf>
    <xf numFmtId="0" fontId="10" fillId="3" borderId="23" xfId="43" applyFont="1" applyBorder="1" applyAlignment="1">
      <alignment horizontal="center" vertical="center" wrapText="1"/>
    </xf>
    <xf numFmtId="0" fontId="10" fillId="3" borderId="25" xfId="43" applyFont="1" applyBorder="1" applyAlignment="1">
      <alignment horizontal="center" vertical="center" wrapText="1"/>
    </xf>
    <xf numFmtId="0" fontId="10" fillId="3" borderId="0" xfId="43" applyFont="1" applyBorder="1" applyAlignment="1">
      <alignment horizontal="center" vertical="center" wrapText="1"/>
    </xf>
    <xf numFmtId="0" fontId="10" fillId="3" borderId="26" xfId="43" applyFont="1" applyBorder="1" applyAlignment="1">
      <alignment horizontal="center" vertical="center" wrapText="1"/>
    </xf>
    <xf numFmtId="0" fontId="10" fillId="7" borderId="17" xfId="34" applyFont="1" applyFill="1" applyBorder="1">
      <alignment horizontal="center" vertical="center" wrapText="1"/>
    </xf>
    <xf numFmtId="0" fontId="10" fillId="7" borderId="24" xfId="34" applyFont="1" applyFill="1" applyBorder="1">
      <alignment horizontal="center" vertical="center" wrapText="1"/>
    </xf>
    <xf numFmtId="0" fontId="15" fillId="0" borderId="0" xfId="1" applyFont="1" applyAlignment="1">
      <alignment horizontal="left" vertical="top" wrapText="1"/>
    </xf>
    <xf numFmtId="164" fontId="9" fillId="3" borderId="16" xfId="44" applyNumberFormat="1" applyFont="1" applyBorder="1">
      <alignment horizontal="center" vertical="center" wrapText="1"/>
    </xf>
    <xf numFmtId="164" fontId="10" fillId="7" borderId="17" xfId="34" applyNumberFormat="1" applyFont="1" applyFill="1" applyBorder="1">
      <alignment horizontal="center" vertical="center" wrapText="1"/>
    </xf>
    <xf numFmtId="164" fontId="10" fillId="7" borderId="18" xfId="34" applyNumberFormat="1" applyFont="1" applyFill="1" applyBorder="1">
      <alignment horizontal="center" vertical="center" wrapText="1"/>
    </xf>
    <xf numFmtId="164" fontId="10" fillId="7" borderId="16" xfId="34" applyNumberFormat="1" applyFont="1" applyFill="1" applyBorder="1">
      <alignment horizontal="center" vertical="center" wrapText="1"/>
    </xf>
    <xf numFmtId="164" fontId="9" fillId="3" borderId="17" xfId="44" applyNumberFormat="1" applyFont="1" applyBorder="1">
      <alignment horizontal="center" vertical="center" wrapText="1"/>
    </xf>
    <xf numFmtId="164" fontId="9" fillId="3" borderId="18" xfId="44" applyNumberFormat="1" applyFont="1" applyBorder="1">
      <alignment horizontal="center" vertical="center" wrapText="1"/>
    </xf>
    <xf numFmtId="164" fontId="10" fillId="7" borderId="24" xfId="34" applyNumberFormat="1" applyFont="1" applyFill="1" applyBorder="1">
      <alignment horizontal="center" vertical="center" wrapText="1"/>
    </xf>
    <xf numFmtId="164" fontId="11" fillId="7" borderId="17" xfId="34" applyNumberFormat="1" applyFont="1" applyFill="1" applyBorder="1">
      <alignment horizontal="center" vertical="center" wrapText="1"/>
    </xf>
    <xf numFmtId="164" fontId="11" fillId="7" borderId="24" xfId="34" applyNumberFormat="1" applyFont="1" applyFill="1" applyBorder="1">
      <alignment horizontal="center" vertical="center" wrapText="1"/>
    </xf>
    <xf numFmtId="0" fontId="3" fillId="0" borderId="0" xfId="1" applyFont="1" applyAlignment="1">
      <alignment horizontal="center" vertical="center" wrapText="1"/>
    </xf>
    <xf numFmtId="0" fontId="13" fillId="7" borderId="16" xfId="34" applyFont="1" applyFill="1" applyBorder="1">
      <alignment horizontal="center" vertical="center" wrapText="1"/>
    </xf>
    <xf numFmtId="0" fontId="10" fillId="7" borderId="16" xfId="34" applyFont="1" applyFill="1" applyBorder="1">
      <alignment horizontal="center" vertical="center" wrapText="1"/>
    </xf>
    <xf numFmtId="0" fontId="10" fillId="7" borderId="16" xfId="35" applyFont="1" applyFill="1" applyBorder="1" applyAlignment="1">
      <alignment horizontal="center" vertical="center" wrapText="1"/>
    </xf>
    <xf numFmtId="0" fontId="12" fillId="4" borderId="30" xfId="8" applyFont="1" applyBorder="1">
      <alignment horizontal="center" vertical="center" textRotation="90" wrapText="1"/>
    </xf>
    <xf numFmtId="0" fontId="12" fillId="4" borderId="34" xfId="8" applyFont="1" applyBorder="1">
      <alignment horizontal="center" vertical="center" textRotation="90" wrapText="1"/>
    </xf>
    <xf numFmtId="0" fontId="12" fillId="4" borderId="36" xfId="8" applyFont="1" applyBorder="1">
      <alignment horizontal="center" vertical="center" textRotation="90" wrapText="1"/>
    </xf>
    <xf numFmtId="0" fontId="12" fillId="4" borderId="35" xfId="8" applyFont="1" applyBorder="1">
      <alignment horizontal="center" vertical="center" textRotation="90" wrapText="1"/>
    </xf>
    <xf numFmtId="0" fontId="10" fillId="3" borderId="19" xfId="43" applyFont="1" applyBorder="1" applyAlignment="1">
      <alignment horizontal="center" vertical="center" wrapText="1"/>
    </xf>
    <xf numFmtId="0" fontId="10" fillId="3" borderId="29" xfId="43" applyFont="1" applyBorder="1" applyAlignment="1">
      <alignment horizontal="center" vertical="center" wrapText="1"/>
    </xf>
    <xf numFmtId="0" fontId="10" fillId="3" borderId="20" xfId="43" applyFont="1" applyBorder="1" applyAlignment="1">
      <alignment horizontal="center" vertical="center" wrapText="1"/>
    </xf>
    <xf numFmtId="0" fontId="10" fillId="7" borderId="17" xfId="35" applyFont="1" applyFill="1" applyBorder="1" applyAlignment="1">
      <alignment horizontal="center" vertical="center" wrapText="1"/>
    </xf>
    <xf numFmtId="0" fontId="10" fillId="7" borderId="24" xfId="35" applyFont="1" applyFill="1" applyBorder="1" applyAlignment="1">
      <alignment horizontal="center" vertical="center" wrapText="1"/>
    </xf>
    <xf numFmtId="0" fontId="10" fillId="7" borderId="18" xfId="34" applyFont="1" applyFill="1" applyBorder="1">
      <alignment horizontal="center" vertical="center" wrapText="1"/>
    </xf>
    <xf numFmtId="0" fontId="10" fillId="7" borderId="18" xfId="35" applyFont="1" applyFill="1" applyBorder="1" applyAlignment="1">
      <alignment horizontal="center" vertical="center" wrapText="1"/>
    </xf>
    <xf numFmtId="0" fontId="13" fillId="7" borderId="17" xfId="34" applyFont="1" applyFill="1" applyBorder="1">
      <alignment horizontal="center" vertical="center" wrapText="1"/>
    </xf>
    <xf numFmtId="0" fontId="13" fillId="7" borderId="18" xfId="34" applyFont="1" applyFill="1" applyBorder="1">
      <alignment horizontal="center" vertical="center" wrapText="1"/>
    </xf>
    <xf numFmtId="0" fontId="10" fillId="2" borderId="5" xfId="18" applyFont="1">
      <alignment horizontal="center" vertical="center" wrapText="1"/>
    </xf>
    <xf numFmtId="0" fontId="10" fillId="2" borderId="5" xfId="19" applyFont="1">
      <alignment horizontal="center" vertical="center" wrapText="1"/>
    </xf>
    <xf numFmtId="0" fontId="10" fillId="2" borderId="5" xfId="20" applyFont="1">
      <alignment horizontal="center" vertical="center" wrapText="1"/>
    </xf>
    <xf numFmtId="0" fontId="12" fillId="4" borderId="31" xfId="9" applyFont="1" applyBorder="1">
      <alignment horizontal="center" vertical="center" wrapText="1"/>
    </xf>
    <xf numFmtId="0" fontId="12" fillId="4" borderId="32" xfId="9" applyFont="1" applyBorder="1">
      <alignment horizontal="center" vertical="center" wrapText="1"/>
    </xf>
    <xf numFmtId="0" fontId="12" fillId="4" borderId="38" xfId="9" applyFont="1" applyBorder="1">
      <alignment horizontal="center" vertical="center" wrapText="1"/>
    </xf>
    <xf numFmtId="0" fontId="12" fillId="4" borderId="36" xfId="9" applyFont="1" applyBorder="1">
      <alignment horizontal="center" vertical="center" wrapText="1"/>
    </xf>
    <xf numFmtId="0" fontId="12" fillId="4" borderId="0" xfId="9" applyFont="1" applyBorder="1">
      <alignment horizontal="center" vertical="center" wrapText="1"/>
    </xf>
    <xf numFmtId="0" fontId="12" fillId="4" borderId="26" xfId="9" applyFont="1" applyBorder="1">
      <alignment horizontal="center" vertical="center" wrapText="1"/>
    </xf>
    <xf numFmtId="0" fontId="10" fillId="7" borderId="17" xfId="1" applyFont="1" applyFill="1" applyBorder="1" applyAlignment="1">
      <alignment horizontal="center" vertical="center" wrapText="1"/>
    </xf>
    <xf numFmtId="0" fontId="10" fillId="7" borderId="24" xfId="1" applyFont="1" applyFill="1" applyBorder="1" applyAlignment="1">
      <alignment horizontal="center" vertical="center" wrapText="1"/>
    </xf>
    <xf numFmtId="0" fontId="9" fillId="2" borderId="1" xfId="4" applyFont="1">
      <alignment horizontal="center" vertical="center" textRotation="90" wrapText="1"/>
    </xf>
    <xf numFmtId="0" fontId="10" fillId="3" borderId="2" xfId="5" applyFont="1">
      <alignment horizontal="center" vertical="center" textRotation="90" wrapText="1"/>
    </xf>
    <xf numFmtId="0" fontId="9" fillId="4" borderId="2" xfId="6" applyFont="1">
      <alignment horizontal="center" vertical="center" wrapText="1"/>
    </xf>
    <xf numFmtId="0" fontId="12" fillId="4" borderId="30" xfId="7" applyFont="1" applyBorder="1">
      <alignment horizontal="center" vertical="center" wrapText="1"/>
    </xf>
    <xf numFmtId="0" fontId="12" fillId="4" borderId="34" xfId="7" applyFont="1" applyBorder="1">
      <alignment horizontal="center" vertical="center" wrapText="1"/>
    </xf>
    <xf numFmtId="0" fontId="12" fillId="4" borderId="33" xfId="7" applyFont="1" applyBorder="1">
      <alignment horizontal="center" vertical="center" wrapText="1"/>
    </xf>
    <xf numFmtId="0" fontId="13" fillId="7" borderId="24" xfId="34" applyFont="1" applyFill="1" applyBorder="1">
      <alignment horizontal="center" vertical="center" wrapText="1"/>
    </xf>
    <xf numFmtId="0" fontId="13" fillId="7" borderId="17" xfId="35" applyFont="1" applyFill="1" applyBorder="1" applyAlignment="1">
      <alignment horizontal="center" vertical="center" wrapText="1"/>
    </xf>
  </cellXfs>
  <cellStyles count="52">
    <cellStyle name="Default" xfId="1" xr:uid="{00000000-0005-0000-0000-000000000000}"/>
    <cellStyle name="Įprastas" xfId="0" builtinId="0"/>
    <cellStyle name="Plm10Confirm" xfId="49" xr:uid="{00000000-0005-0000-0000-000002000000}"/>
    <cellStyle name="Plm10ConfirmA" xfId="50" xr:uid="{00000000-0005-0000-0000-000003000000}"/>
    <cellStyle name="Plm10ConfirmB" xfId="51" xr:uid="{00000000-0005-0000-0000-000004000000}"/>
    <cellStyle name="Plm10HdrLine" xfId="2" xr:uid="{00000000-0005-0000-0000-000005000000}"/>
    <cellStyle name="SvsDataLeaf" xfId="34" xr:uid="{00000000-0005-0000-0000-000006000000}"/>
    <cellStyle name="SvsDataLeafCrtEnd" xfId="38" xr:uid="{00000000-0005-0000-0000-000007000000}"/>
    <cellStyle name="SvsDataLeafCrtName" xfId="36" xr:uid="{00000000-0005-0000-0000-000008000000}"/>
    <cellStyle name="SvsDataLeafCrtStart" xfId="37" xr:uid="{00000000-0005-0000-0000-000009000000}"/>
    <cellStyle name="SvsDataLeafDoer" xfId="42" xr:uid="{00000000-0005-0000-0000-00000A000000}"/>
    <cellStyle name="SvsDataLeafDoerIns" xfId="40" xr:uid="{00000000-0005-0000-0000-00000B000000}"/>
    <cellStyle name="SvsDataLeafLeft" xfId="35" xr:uid="{00000000-0005-0000-0000-00000C000000}"/>
    <cellStyle name="SvsDataLeafNumber" xfId="41" xr:uid="{00000000-0005-0000-0000-00000D000000}"/>
    <cellStyle name="SvsDataLeafOwner" xfId="39" xr:uid="{00000000-0005-0000-0000-00000E000000}"/>
    <cellStyle name="SvsDataLvl1" xfId="32" xr:uid="{00000000-0005-0000-0000-00000F000000}"/>
    <cellStyle name="SvsDataLvl1CrtName" xfId="48" xr:uid="{00000000-0005-0000-0000-000010000000}"/>
    <cellStyle name="SvsDataLvl1Summary" xfId="46" xr:uid="{00000000-0005-0000-0000-000011000000}"/>
    <cellStyle name="SvsDataLvl1SummFin" xfId="47" xr:uid="{00000000-0005-0000-0000-000012000000}"/>
    <cellStyle name="SvsDataLvl2" xfId="33" xr:uid="{00000000-0005-0000-0000-000013000000}"/>
    <cellStyle name="SvsDataLvl2CrtName" xfId="45" xr:uid="{00000000-0005-0000-0000-000014000000}"/>
    <cellStyle name="SvsDataLvl2Summary" xfId="43" xr:uid="{00000000-0005-0000-0000-000015000000}"/>
    <cellStyle name="SvsDataLvl2SummFin" xfId="44" xr:uid="{00000000-0005-0000-0000-000016000000}"/>
    <cellStyle name="SvsHdrColnum" xfId="30" xr:uid="{00000000-0005-0000-0000-000017000000}"/>
    <cellStyle name="SvsHdrColnumFirst" xfId="29" xr:uid="{00000000-0005-0000-0000-000018000000}"/>
    <cellStyle name="SvsHdrColnumLast" xfId="31" xr:uid="{00000000-0005-0000-0000-000019000000}"/>
    <cellStyle name="SvsHdrCrt" xfId="11" xr:uid="{00000000-0005-0000-0000-00001A000000}"/>
    <cellStyle name="SvsHdrCrtDates" xfId="15" xr:uid="{00000000-0005-0000-0000-00001B000000}"/>
    <cellStyle name="SvsHdrCrtDescFields" xfId="14" xr:uid="{00000000-0005-0000-0000-00001C000000}"/>
    <cellStyle name="SvsHdrCrtDiff" xfId="27" xr:uid="{00000000-0005-0000-0000-00001D000000}"/>
    <cellStyle name="SvsHdrCrtEnd" xfId="25" xr:uid="{00000000-0005-0000-0000-00001E000000}"/>
    <cellStyle name="SvsHdrCrtName" xfId="13" xr:uid="{00000000-0005-0000-0000-00001F000000}"/>
    <cellStyle name="SvsHdrCrtStart" xfId="24" xr:uid="{00000000-0005-0000-0000-000020000000}"/>
    <cellStyle name="SvsHdrFin" xfId="22" xr:uid="{00000000-0005-0000-0000-000021000000}"/>
    <cellStyle name="SvsHdrFinCurYear" xfId="9" xr:uid="{00000000-0005-0000-0000-000022000000}"/>
    <cellStyle name="SvsHdrFinsalt" xfId="8" xr:uid="{00000000-0005-0000-0000-000023000000}"/>
    <cellStyle name="SvsHdrFinSum" xfId="23" xr:uid="{00000000-0005-0000-0000-000024000000}"/>
    <cellStyle name="SvsHdrFinTitle" xfId="10" xr:uid="{00000000-0005-0000-0000-000025000000}"/>
    <cellStyle name="SvsHdrFinUom" xfId="26" xr:uid="{00000000-0005-0000-0000-000026000000}"/>
    <cellStyle name="SvsHdrLeaf" xfId="6" xr:uid="{00000000-0005-0000-0000-000027000000}"/>
    <cellStyle name="SvsHdrLeafDesc" xfId="20" xr:uid="{00000000-0005-0000-0000-000028000000}"/>
    <cellStyle name="SvsHdrLeafName" xfId="19" xr:uid="{00000000-0005-0000-0000-000029000000}"/>
    <cellStyle name="SvsHdrLeafNr" xfId="18" xr:uid="{00000000-0005-0000-0000-00002A000000}"/>
    <cellStyle name="SvsHdrLevelName1" xfId="4" xr:uid="{00000000-0005-0000-0000-00002B000000}"/>
    <cellStyle name="SvsHdrLevelName2" xfId="5" xr:uid="{00000000-0005-0000-0000-00002C000000}"/>
    <cellStyle name="SvsHdrPeriod" xfId="7" xr:uid="{00000000-0005-0000-0000-00002D000000}"/>
    <cellStyle name="SvsHdrPeriodDates" xfId="21" xr:uid="{00000000-0005-0000-0000-00002E000000}"/>
    <cellStyle name="SvsHdrRespDoer" xfId="17" xr:uid="{00000000-0005-0000-0000-00002F000000}"/>
    <cellStyle name="SvsHdrRespHdr" xfId="12" xr:uid="{00000000-0005-0000-0000-000030000000}"/>
    <cellStyle name="SvsHdrRespOwner" xfId="16" xr:uid="{00000000-0005-0000-0000-000031000000}"/>
    <cellStyle name="SvsHdrRespOwnerIns" xfId="28" xr:uid="{00000000-0005-0000-0000-000032000000}"/>
    <cellStyle name="SvsHeader" xfId="3"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m.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K77"/>
  <sheetViews>
    <sheetView tabSelected="1" topLeftCell="B1" zoomScale="98" zoomScaleNormal="98" workbookViewId="0">
      <selection activeCell="J3" sqref="J3:K3"/>
    </sheetView>
  </sheetViews>
  <sheetFormatPr defaultColWidth="9.109375" defaultRowHeight="12" customHeight="1" x14ac:dyDescent="0.3"/>
  <cols>
    <col min="1" max="2" width="6.77734375" style="1" customWidth="1"/>
    <col min="3" max="3" width="11.33203125" style="1" customWidth="1"/>
    <col min="4" max="4" width="26.77734375" style="1" customWidth="1"/>
    <col min="5" max="5" width="28.33203125" style="1" customWidth="1"/>
    <col min="6" max="6" width="9.6640625" style="1" customWidth="1"/>
    <col min="7" max="7" width="5.77734375" style="1" customWidth="1"/>
    <col min="8" max="9" width="11.33203125" style="1" customWidth="1"/>
    <col min="10" max="10" width="11.33203125" style="1" bestFit="1" customWidth="1"/>
    <col min="11" max="11" width="11.109375" style="1" bestFit="1" customWidth="1"/>
    <col min="12" max="16384" width="9.109375" style="1"/>
  </cols>
  <sheetData>
    <row r="3" spans="1:11" ht="90" customHeight="1" x14ac:dyDescent="0.3">
      <c r="J3" s="44" t="s">
        <v>174</v>
      </c>
      <c r="K3" s="44"/>
    </row>
    <row r="4" spans="1:11" ht="40.950000000000003" customHeight="1" x14ac:dyDescent="0.3">
      <c r="C4" s="54" t="s">
        <v>171</v>
      </c>
      <c r="D4" s="54"/>
      <c r="E4" s="54"/>
      <c r="F4" s="54"/>
      <c r="G4" s="54"/>
      <c r="H4" s="54"/>
      <c r="I4" s="54"/>
      <c r="J4" s="54"/>
      <c r="K4" s="54"/>
    </row>
    <row r="5" spans="1:11" ht="48" customHeight="1" x14ac:dyDescent="0.3">
      <c r="A5" s="2"/>
      <c r="B5" s="2"/>
      <c r="C5" s="54"/>
      <c r="D5" s="54"/>
      <c r="E5" s="54"/>
      <c r="F5" s="54"/>
      <c r="G5" s="54"/>
      <c r="H5" s="54"/>
      <c r="I5" s="54"/>
      <c r="J5" s="54"/>
      <c r="K5" s="54"/>
    </row>
    <row r="6" spans="1:11" ht="12.75" customHeight="1" thickBot="1" x14ac:dyDescent="0.35"/>
    <row r="7" spans="1:11" ht="20.100000000000001" customHeight="1" thickBot="1" x14ac:dyDescent="0.35">
      <c r="A7" s="82" t="s">
        <v>0</v>
      </c>
      <c r="B7" s="83" t="s">
        <v>1</v>
      </c>
      <c r="C7" s="84" t="s">
        <v>2</v>
      </c>
      <c r="D7" s="84"/>
      <c r="E7" s="84"/>
      <c r="F7" s="85" t="s">
        <v>3</v>
      </c>
      <c r="G7" s="58" t="s">
        <v>4</v>
      </c>
      <c r="H7" s="58" t="s">
        <v>5</v>
      </c>
      <c r="I7" s="74"/>
      <c r="J7" s="75"/>
      <c r="K7" s="76"/>
    </row>
    <row r="8" spans="1:11" ht="10.5" customHeight="1" thickBot="1" x14ac:dyDescent="0.35">
      <c r="A8" s="82"/>
      <c r="B8" s="83"/>
      <c r="C8" s="84"/>
      <c r="D8" s="84"/>
      <c r="E8" s="84"/>
      <c r="F8" s="86"/>
      <c r="G8" s="59"/>
      <c r="H8" s="59"/>
      <c r="I8" s="77"/>
      <c r="J8" s="78"/>
      <c r="K8" s="79"/>
    </row>
    <row r="9" spans="1:11" ht="64.5" customHeight="1" thickBot="1" x14ac:dyDescent="0.35">
      <c r="A9" s="82"/>
      <c r="B9" s="83"/>
      <c r="C9" s="71" t="s">
        <v>6</v>
      </c>
      <c r="D9" s="72" t="s">
        <v>7</v>
      </c>
      <c r="E9" s="73" t="s">
        <v>8</v>
      </c>
      <c r="F9" s="86"/>
      <c r="G9" s="59"/>
      <c r="H9" s="60"/>
      <c r="I9" s="27" t="s">
        <v>163</v>
      </c>
      <c r="J9" s="25" t="s">
        <v>164</v>
      </c>
      <c r="K9" s="7" t="s">
        <v>165</v>
      </c>
    </row>
    <row r="10" spans="1:11" ht="33.450000000000003" customHeight="1" x14ac:dyDescent="0.3">
      <c r="A10" s="82"/>
      <c r="B10" s="83"/>
      <c r="C10" s="71"/>
      <c r="D10" s="72"/>
      <c r="E10" s="73"/>
      <c r="F10" s="87"/>
      <c r="G10" s="61"/>
      <c r="H10" s="61"/>
      <c r="I10" s="26" t="s">
        <v>9</v>
      </c>
      <c r="J10" s="8" t="s">
        <v>9</v>
      </c>
      <c r="K10" s="8" t="s">
        <v>9</v>
      </c>
    </row>
    <row r="11" spans="1:11" ht="10.050000000000001" customHeight="1" x14ac:dyDescent="0.3">
      <c r="A11" s="3">
        <v>1</v>
      </c>
      <c r="B11" s="4">
        <v>2</v>
      </c>
      <c r="C11" s="4">
        <v>3</v>
      </c>
      <c r="D11" s="4">
        <v>4</v>
      </c>
      <c r="E11" s="4">
        <v>5</v>
      </c>
      <c r="F11" s="4">
        <v>6</v>
      </c>
      <c r="G11" s="4">
        <v>7</v>
      </c>
      <c r="H11" s="4">
        <v>8</v>
      </c>
      <c r="I11" s="4">
        <v>9</v>
      </c>
      <c r="J11" s="4">
        <v>10</v>
      </c>
      <c r="K11" s="4">
        <v>11</v>
      </c>
    </row>
    <row r="12" spans="1:11" ht="104.25" customHeight="1" x14ac:dyDescent="0.3">
      <c r="A12" s="33" t="s">
        <v>10</v>
      </c>
      <c r="B12" s="34" t="s">
        <v>11</v>
      </c>
      <c r="C12" s="9" t="s">
        <v>12</v>
      </c>
      <c r="D12" s="12" t="s">
        <v>13</v>
      </c>
      <c r="E12" s="12" t="s">
        <v>162</v>
      </c>
      <c r="F12" s="14" t="s">
        <v>149</v>
      </c>
      <c r="G12" s="9" t="s">
        <v>14</v>
      </c>
      <c r="H12" s="9" t="s">
        <v>24</v>
      </c>
      <c r="I12" s="15">
        <v>5341</v>
      </c>
      <c r="J12" s="15">
        <v>6120.88</v>
      </c>
      <c r="K12" s="15">
        <f>1430.5+293+3416+333</f>
        <v>5472.5</v>
      </c>
    </row>
    <row r="13" spans="1:11" ht="60.75" customHeight="1" x14ac:dyDescent="0.3">
      <c r="A13" s="33"/>
      <c r="B13" s="34"/>
      <c r="C13" s="9" t="s">
        <v>15</v>
      </c>
      <c r="D13" s="12" t="s">
        <v>16</v>
      </c>
      <c r="E13" s="12" t="s">
        <v>90</v>
      </c>
      <c r="F13" s="14" t="s">
        <v>149</v>
      </c>
      <c r="G13" s="9" t="s">
        <v>17</v>
      </c>
      <c r="H13" s="9" t="s">
        <v>24</v>
      </c>
      <c r="I13" s="15">
        <v>565.6</v>
      </c>
      <c r="J13" s="15">
        <v>565.6</v>
      </c>
      <c r="K13" s="15">
        <v>466.8</v>
      </c>
    </row>
    <row r="14" spans="1:11" ht="73.5" customHeight="1" x14ac:dyDescent="0.3">
      <c r="A14" s="33"/>
      <c r="B14" s="34"/>
      <c r="C14" s="9" t="s">
        <v>18</v>
      </c>
      <c r="D14" s="12" t="s">
        <v>19</v>
      </c>
      <c r="E14" s="12" t="s">
        <v>109</v>
      </c>
      <c r="F14" s="14" t="s">
        <v>149</v>
      </c>
      <c r="G14" s="9" t="s">
        <v>142</v>
      </c>
      <c r="H14" s="9" t="s">
        <v>24</v>
      </c>
      <c r="I14" s="15">
        <v>1327.1</v>
      </c>
      <c r="J14" s="15">
        <v>870</v>
      </c>
      <c r="K14" s="15">
        <f>404+117.6+1188.2</f>
        <v>1709.8000000000002</v>
      </c>
    </row>
    <row r="15" spans="1:11" ht="69.45" customHeight="1" x14ac:dyDescent="0.3">
      <c r="A15" s="33"/>
      <c r="B15" s="34"/>
      <c r="C15" s="9" t="s">
        <v>20</v>
      </c>
      <c r="D15" s="12" t="s">
        <v>136</v>
      </c>
      <c r="E15" s="13" t="s">
        <v>137</v>
      </c>
      <c r="F15" s="14" t="s">
        <v>149</v>
      </c>
      <c r="G15" s="9" t="s">
        <v>17</v>
      </c>
      <c r="H15" s="9" t="s">
        <v>24</v>
      </c>
      <c r="I15" s="15">
        <v>223.2</v>
      </c>
      <c r="J15" s="15">
        <v>223.2</v>
      </c>
      <c r="K15" s="15">
        <v>215.8</v>
      </c>
    </row>
    <row r="16" spans="1:11" ht="30.75" customHeight="1" x14ac:dyDescent="0.3">
      <c r="A16" s="33"/>
      <c r="B16" s="34"/>
      <c r="C16" s="9" t="s">
        <v>21</v>
      </c>
      <c r="D16" s="12" t="s">
        <v>22</v>
      </c>
      <c r="E16" s="16" t="s">
        <v>23</v>
      </c>
      <c r="F16" s="14" t="s">
        <v>149</v>
      </c>
      <c r="G16" s="9" t="s">
        <v>14</v>
      </c>
      <c r="H16" s="9" t="s">
        <v>24</v>
      </c>
      <c r="I16" s="15">
        <v>60</v>
      </c>
      <c r="J16" s="15">
        <v>60</v>
      </c>
      <c r="K16" s="18">
        <v>109.1</v>
      </c>
    </row>
    <row r="17" spans="1:11" ht="127.05" customHeight="1" x14ac:dyDescent="0.3">
      <c r="A17" s="33"/>
      <c r="B17" s="34"/>
      <c r="C17" s="9" t="s">
        <v>25</v>
      </c>
      <c r="D17" s="12" t="s">
        <v>26</v>
      </c>
      <c r="E17" s="12" t="s">
        <v>131</v>
      </c>
      <c r="F17" s="14" t="s">
        <v>154</v>
      </c>
      <c r="G17" s="9" t="s">
        <v>27</v>
      </c>
      <c r="H17" s="9" t="s">
        <v>24</v>
      </c>
      <c r="I17" s="15">
        <v>213.4</v>
      </c>
      <c r="J17" s="15">
        <v>213.35</v>
      </c>
      <c r="K17" s="15">
        <f>179+34.15</f>
        <v>213.15</v>
      </c>
    </row>
    <row r="18" spans="1:11" ht="39" customHeight="1" x14ac:dyDescent="0.3">
      <c r="A18" s="33"/>
      <c r="B18" s="34"/>
      <c r="C18" s="9" t="s">
        <v>135</v>
      </c>
      <c r="D18" s="16" t="s">
        <v>138</v>
      </c>
      <c r="E18" s="16" t="s">
        <v>139</v>
      </c>
      <c r="F18" s="14" t="s">
        <v>154</v>
      </c>
      <c r="G18" s="9" t="s">
        <v>17</v>
      </c>
      <c r="H18" s="9" t="s">
        <v>24</v>
      </c>
      <c r="I18" s="15">
        <v>1118.8</v>
      </c>
      <c r="J18" s="15">
        <v>1118.8</v>
      </c>
      <c r="K18" s="18">
        <v>1114.7</v>
      </c>
    </row>
    <row r="19" spans="1:11" ht="39" customHeight="1" x14ac:dyDescent="0.3">
      <c r="A19" s="33"/>
      <c r="B19" s="34"/>
      <c r="C19" s="9" t="s">
        <v>28</v>
      </c>
      <c r="D19" s="16" t="s">
        <v>118</v>
      </c>
      <c r="E19" s="12" t="s">
        <v>117</v>
      </c>
      <c r="F19" s="14" t="s">
        <v>154</v>
      </c>
      <c r="G19" s="9" t="s">
        <v>14</v>
      </c>
      <c r="H19" s="9" t="s">
        <v>24</v>
      </c>
      <c r="I19" s="15">
        <v>3</v>
      </c>
      <c r="J19" s="15">
        <v>3</v>
      </c>
      <c r="K19" s="18">
        <v>0</v>
      </c>
    </row>
    <row r="20" spans="1:11" ht="145.5" customHeight="1" x14ac:dyDescent="0.3">
      <c r="A20" s="33"/>
      <c r="B20" s="34"/>
      <c r="C20" s="9" t="s">
        <v>29</v>
      </c>
      <c r="D20" s="12" t="s">
        <v>30</v>
      </c>
      <c r="E20" s="12" t="s">
        <v>96</v>
      </c>
      <c r="F20" s="14" t="s">
        <v>149</v>
      </c>
      <c r="G20" s="9" t="s">
        <v>17</v>
      </c>
      <c r="H20" s="9" t="s">
        <v>24</v>
      </c>
      <c r="I20" s="15">
        <v>21959.4</v>
      </c>
      <c r="J20" s="15">
        <v>22208.2</v>
      </c>
      <c r="K20" s="15">
        <v>24083.8</v>
      </c>
    </row>
    <row r="21" spans="1:11" ht="47.25" customHeight="1" x14ac:dyDescent="0.3">
      <c r="A21" s="33"/>
      <c r="B21" s="34"/>
      <c r="C21" s="9" t="s">
        <v>31</v>
      </c>
      <c r="D21" s="17" t="s">
        <v>97</v>
      </c>
      <c r="E21" s="12" t="s">
        <v>98</v>
      </c>
      <c r="F21" s="14" t="s">
        <v>149</v>
      </c>
      <c r="G21" s="9" t="s">
        <v>17</v>
      </c>
      <c r="H21" s="9" t="s">
        <v>24</v>
      </c>
      <c r="I21" s="15">
        <v>6748.4</v>
      </c>
      <c r="J21" s="15">
        <v>6748.5</v>
      </c>
      <c r="K21" s="15">
        <v>7069</v>
      </c>
    </row>
    <row r="22" spans="1:11" ht="51.45" customHeight="1" x14ac:dyDescent="0.3">
      <c r="A22" s="33"/>
      <c r="B22" s="34"/>
      <c r="C22" s="9" t="s">
        <v>166</v>
      </c>
      <c r="D22" s="16" t="s">
        <v>32</v>
      </c>
      <c r="E22" s="16" t="s">
        <v>33</v>
      </c>
      <c r="F22" s="14" t="s">
        <v>154</v>
      </c>
      <c r="G22" s="9" t="s">
        <v>14</v>
      </c>
      <c r="H22" s="9" t="s">
        <v>24</v>
      </c>
      <c r="I22" s="21">
        <v>450</v>
      </c>
      <c r="J22" s="21">
        <v>450</v>
      </c>
      <c r="K22" s="21">
        <v>640.6</v>
      </c>
    </row>
    <row r="23" spans="1:11" ht="39.6" customHeight="1" x14ac:dyDescent="0.3">
      <c r="A23" s="33"/>
      <c r="B23" s="34"/>
      <c r="C23" s="42" t="s">
        <v>34</v>
      </c>
      <c r="D23" s="65" t="s">
        <v>35</v>
      </c>
      <c r="E23" s="65" t="s">
        <v>36</v>
      </c>
      <c r="F23" s="69" t="s">
        <v>154</v>
      </c>
      <c r="G23" s="42" t="s">
        <v>17</v>
      </c>
      <c r="H23" s="42" t="s">
        <v>24</v>
      </c>
      <c r="I23" s="22">
        <v>13</v>
      </c>
      <c r="J23" s="22">
        <v>20.3</v>
      </c>
      <c r="K23" s="22">
        <v>15.6</v>
      </c>
    </row>
    <row r="24" spans="1:11" ht="13.5" customHeight="1" x14ac:dyDescent="0.3">
      <c r="A24" s="33"/>
      <c r="B24" s="34"/>
      <c r="C24" s="67"/>
      <c r="D24" s="68"/>
      <c r="E24" s="68"/>
      <c r="F24" s="70"/>
      <c r="G24" s="67"/>
      <c r="H24" s="67"/>
      <c r="I24" s="10">
        <v>0</v>
      </c>
      <c r="J24" s="10">
        <v>0</v>
      </c>
      <c r="K24" s="28">
        <v>302.8</v>
      </c>
    </row>
    <row r="25" spans="1:11" ht="49.95" customHeight="1" x14ac:dyDescent="0.3">
      <c r="A25" s="33"/>
      <c r="B25" s="34"/>
      <c r="C25" s="11" t="s">
        <v>167</v>
      </c>
      <c r="D25" s="16" t="s">
        <v>151</v>
      </c>
      <c r="E25" s="16" t="s">
        <v>144</v>
      </c>
      <c r="F25" s="14" t="s">
        <v>161</v>
      </c>
      <c r="G25" s="11" t="s">
        <v>37</v>
      </c>
      <c r="H25" s="11" t="s">
        <v>24</v>
      </c>
      <c r="I25" s="22">
        <v>1100</v>
      </c>
      <c r="J25" s="22">
        <v>258.60000000000002</v>
      </c>
      <c r="K25" s="28">
        <v>1212.5</v>
      </c>
    </row>
    <row r="26" spans="1:11" ht="69.45" customHeight="1" x14ac:dyDescent="0.3">
      <c r="A26" s="33"/>
      <c r="B26" s="34"/>
      <c r="C26" s="9" t="s">
        <v>38</v>
      </c>
      <c r="D26" s="12" t="s">
        <v>39</v>
      </c>
      <c r="E26" s="12" t="s">
        <v>40</v>
      </c>
      <c r="F26" s="14" t="s">
        <v>149</v>
      </c>
      <c r="G26" s="9" t="s">
        <v>17</v>
      </c>
      <c r="H26" s="9" t="s">
        <v>24</v>
      </c>
      <c r="I26" s="15">
        <v>3</v>
      </c>
      <c r="J26" s="15">
        <v>3</v>
      </c>
      <c r="K26" s="15">
        <f>3.6+5.9</f>
        <v>9.5</v>
      </c>
    </row>
    <row r="27" spans="1:11" ht="205.05" customHeight="1" x14ac:dyDescent="0.3">
      <c r="A27" s="33"/>
      <c r="B27" s="34"/>
      <c r="C27" s="11" t="s">
        <v>168</v>
      </c>
      <c r="D27" s="16" t="s">
        <v>155</v>
      </c>
      <c r="E27" s="16" t="s">
        <v>153</v>
      </c>
      <c r="F27" s="14" t="s">
        <v>154</v>
      </c>
      <c r="G27" s="11" t="s">
        <v>14</v>
      </c>
      <c r="H27" s="20" t="s">
        <v>24</v>
      </c>
      <c r="I27" s="10">
        <v>40</v>
      </c>
      <c r="J27" s="10">
        <v>0</v>
      </c>
      <c r="K27" s="28">
        <v>96.9</v>
      </c>
    </row>
    <row r="28" spans="1:11" ht="68.25" customHeight="1" x14ac:dyDescent="0.3">
      <c r="A28" s="33"/>
      <c r="B28" s="34"/>
      <c r="C28" s="11" t="s">
        <v>169</v>
      </c>
      <c r="D28" s="16" t="s">
        <v>92</v>
      </c>
      <c r="E28" s="16" t="s">
        <v>91</v>
      </c>
      <c r="F28" s="14" t="s">
        <v>149</v>
      </c>
      <c r="G28" s="11" t="s">
        <v>14</v>
      </c>
      <c r="H28" s="11" t="s">
        <v>24</v>
      </c>
      <c r="I28" s="10">
        <v>180</v>
      </c>
      <c r="J28" s="10">
        <v>246.6</v>
      </c>
      <c r="K28" s="10">
        <v>327.5</v>
      </c>
    </row>
    <row r="29" spans="1:11" ht="45" customHeight="1" x14ac:dyDescent="0.3">
      <c r="A29" s="33"/>
      <c r="B29" s="34"/>
      <c r="C29" s="9" t="s">
        <v>94</v>
      </c>
      <c r="D29" s="12" t="s">
        <v>95</v>
      </c>
      <c r="E29" s="12" t="s">
        <v>152</v>
      </c>
      <c r="F29" s="14" t="s">
        <v>154</v>
      </c>
      <c r="G29" s="9" t="s">
        <v>14</v>
      </c>
      <c r="H29" s="9" t="s">
        <v>24</v>
      </c>
      <c r="I29" s="15">
        <v>45</v>
      </c>
      <c r="J29" s="15">
        <v>45</v>
      </c>
      <c r="K29" s="15">
        <v>104.8</v>
      </c>
    </row>
    <row r="30" spans="1:11" ht="82.5" customHeight="1" x14ac:dyDescent="0.3">
      <c r="A30" s="33"/>
      <c r="B30" s="34"/>
      <c r="C30" s="11" t="s">
        <v>93</v>
      </c>
      <c r="D30" s="12" t="s">
        <v>140</v>
      </c>
      <c r="E30" s="12" t="s">
        <v>141</v>
      </c>
      <c r="F30" s="14" t="s">
        <v>149</v>
      </c>
      <c r="G30" s="9" t="s">
        <v>14</v>
      </c>
      <c r="H30" s="9" t="s">
        <v>24</v>
      </c>
      <c r="I30" s="15">
        <v>10</v>
      </c>
      <c r="J30" s="15">
        <v>10</v>
      </c>
      <c r="K30" s="15">
        <v>2.4</v>
      </c>
    </row>
    <row r="31" spans="1:11" ht="37.5" customHeight="1" x14ac:dyDescent="0.3">
      <c r="A31" s="33"/>
      <c r="B31" s="34"/>
      <c r="C31" s="11" t="s">
        <v>110</v>
      </c>
      <c r="D31" s="12" t="s">
        <v>111</v>
      </c>
      <c r="E31" s="12" t="s">
        <v>112</v>
      </c>
      <c r="F31" s="14" t="s">
        <v>149</v>
      </c>
      <c r="G31" s="9" t="s">
        <v>14</v>
      </c>
      <c r="H31" s="9" t="s">
        <v>24</v>
      </c>
      <c r="I31" s="15">
        <v>15</v>
      </c>
      <c r="J31" s="15">
        <v>15</v>
      </c>
      <c r="K31" s="15">
        <v>3.4</v>
      </c>
    </row>
    <row r="32" spans="1:11" ht="36.6" customHeight="1" x14ac:dyDescent="0.3">
      <c r="A32" s="33"/>
      <c r="B32" s="34"/>
      <c r="C32" s="62" t="s">
        <v>41</v>
      </c>
      <c r="D32" s="63"/>
      <c r="E32" s="63"/>
      <c r="F32" s="63"/>
      <c r="G32" s="63"/>
      <c r="H32" s="64"/>
      <c r="I32" s="5">
        <f>SUM(I12:I31)</f>
        <v>39415.9</v>
      </c>
      <c r="J32" s="5">
        <f>SUM(J12:J31)</f>
        <v>39180.03</v>
      </c>
      <c r="K32" s="5">
        <f>SUM(K12:K31)</f>
        <v>43170.650000000009</v>
      </c>
    </row>
    <row r="33" spans="1:11" ht="36" customHeight="1" x14ac:dyDescent="0.3">
      <c r="A33" s="33"/>
      <c r="B33" s="34" t="s">
        <v>42</v>
      </c>
      <c r="C33" s="11" t="s">
        <v>43</v>
      </c>
      <c r="D33" s="16" t="s">
        <v>44</v>
      </c>
      <c r="E33" s="16" t="s">
        <v>45</v>
      </c>
      <c r="F33" s="14" t="s">
        <v>149</v>
      </c>
      <c r="G33" s="11" t="s">
        <v>120</v>
      </c>
      <c r="H33" s="11" t="s">
        <v>46</v>
      </c>
      <c r="I33" s="10">
        <v>552.70000000000005</v>
      </c>
      <c r="J33" s="10">
        <v>776.3</v>
      </c>
      <c r="K33" s="28">
        <v>792.4</v>
      </c>
    </row>
    <row r="34" spans="1:11" ht="23.25" customHeight="1" x14ac:dyDescent="0.3">
      <c r="A34" s="33"/>
      <c r="B34" s="34"/>
      <c r="C34" s="11" t="s">
        <v>47</v>
      </c>
      <c r="D34" s="16" t="s">
        <v>48</v>
      </c>
      <c r="E34" s="16" t="s">
        <v>49</v>
      </c>
      <c r="F34" s="14" t="s">
        <v>149</v>
      </c>
      <c r="G34" s="11" t="s">
        <v>119</v>
      </c>
      <c r="H34" s="11" t="s">
        <v>46</v>
      </c>
      <c r="I34" s="10">
        <v>496.6</v>
      </c>
      <c r="J34" s="10">
        <v>503.5</v>
      </c>
      <c r="K34" s="28">
        <v>565.4</v>
      </c>
    </row>
    <row r="35" spans="1:11" ht="23.25" customHeight="1" x14ac:dyDescent="0.3">
      <c r="A35" s="33"/>
      <c r="B35" s="34"/>
      <c r="C35" s="11" t="s">
        <v>50</v>
      </c>
      <c r="D35" s="16" t="s">
        <v>51</v>
      </c>
      <c r="E35" s="16" t="s">
        <v>45</v>
      </c>
      <c r="F35" s="14" t="s">
        <v>149</v>
      </c>
      <c r="G35" s="11" t="s">
        <v>120</v>
      </c>
      <c r="H35" s="11" t="s">
        <v>46</v>
      </c>
      <c r="I35" s="10">
        <v>275</v>
      </c>
      <c r="J35" s="10">
        <v>276.5</v>
      </c>
      <c r="K35" s="28">
        <v>293.7</v>
      </c>
    </row>
    <row r="36" spans="1:11" ht="23.25" customHeight="1" x14ac:dyDescent="0.3">
      <c r="A36" s="33"/>
      <c r="B36" s="34"/>
      <c r="C36" s="11" t="s">
        <v>52</v>
      </c>
      <c r="D36" s="16" t="s">
        <v>53</v>
      </c>
      <c r="E36" s="16" t="s">
        <v>45</v>
      </c>
      <c r="F36" s="14" t="s">
        <v>149</v>
      </c>
      <c r="G36" s="11" t="s">
        <v>120</v>
      </c>
      <c r="H36" s="11" t="s">
        <v>46</v>
      </c>
      <c r="I36" s="10">
        <v>840.7</v>
      </c>
      <c r="J36" s="10">
        <v>835.1</v>
      </c>
      <c r="K36" s="28">
        <v>850</v>
      </c>
    </row>
    <row r="37" spans="1:11" ht="45" customHeight="1" x14ac:dyDescent="0.3">
      <c r="A37" s="33"/>
      <c r="B37" s="34"/>
      <c r="C37" s="42" t="s">
        <v>54</v>
      </c>
      <c r="D37" s="65" t="s">
        <v>116</v>
      </c>
      <c r="E37" s="65" t="s">
        <v>55</v>
      </c>
      <c r="F37" s="69" t="s">
        <v>154</v>
      </c>
      <c r="G37" s="42" t="s">
        <v>17</v>
      </c>
      <c r="H37" s="42" t="s">
        <v>46</v>
      </c>
      <c r="I37" s="46">
        <v>720</v>
      </c>
      <c r="J37" s="46">
        <v>1007.7</v>
      </c>
      <c r="K37" s="46">
        <v>660</v>
      </c>
    </row>
    <row r="38" spans="1:11" ht="7.5" customHeight="1" x14ac:dyDescent="0.3">
      <c r="A38" s="33"/>
      <c r="B38" s="34"/>
      <c r="C38" s="43"/>
      <c r="D38" s="66"/>
      <c r="E38" s="66"/>
      <c r="F38" s="88"/>
      <c r="G38" s="43"/>
      <c r="H38" s="43"/>
      <c r="I38" s="51"/>
      <c r="J38" s="51"/>
      <c r="K38" s="51"/>
    </row>
    <row r="39" spans="1:11" ht="173.4" customHeight="1" x14ac:dyDescent="0.3">
      <c r="A39" s="33"/>
      <c r="B39" s="34"/>
      <c r="C39" s="9" t="s">
        <v>56</v>
      </c>
      <c r="D39" s="12" t="s">
        <v>57</v>
      </c>
      <c r="E39" s="19" t="s">
        <v>132</v>
      </c>
      <c r="F39" s="14" t="s">
        <v>149</v>
      </c>
      <c r="G39" s="9" t="s">
        <v>27</v>
      </c>
      <c r="H39" s="9" t="s">
        <v>24</v>
      </c>
      <c r="I39" s="15">
        <v>1898</v>
      </c>
      <c r="J39" s="15">
        <v>1898</v>
      </c>
      <c r="K39" s="15">
        <f>379.4+530.1+1253.4</f>
        <v>2162.9</v>
      </c>
    </row>
    <row r="40" spans="1:11" ht="47.4" customHeight="1" x14ac:dyDescent="0.3">
      <c r="A40" s="33"/>
      <c r="B40" s="34"/>
      <c r="C40" s="9" t="s">
        <v>58</v>
      </c>
      <c r="D40" s="12" t="s">
        <v>59</v>
      </c>
      <c r="E40" s="13" t="s">
        <v>59</v>
      </c>
      <c r="F40" s="14" t="s">
        <v>149</v>
      </c>
      <c r="G40" s="9" t="s">
        <v>27</v>
      </c>
      <c r="H40" s="9" t="s">
        <v>24</v>
      </c>
      <c r="I40" s="15">
        <v>258.64</v>
      </c>
      <c r="J40" s="15">
        <v>196.7</v>
      </c>
      <c r="K40" s="15">
        <f>100.4+97</f>
        <v>197.4</v>
      </c>
    </row>
    <row r="41" spans="1:11" ht="46.5" customHeight="1" x14ac:dyDescent="0.3">
      <c r="A41" s="33"/>
      <c r="B41" s="34"/>
      <c r="C41" s="9" t="s">
        <v>60</v>
      </c>
      <c r="D41" s="12" t="s">
        <v>61</v>
      </c>
      <c r="E41" s="12" t="s">
        <v>133</v>
      </c>
      <c r="F41" s="14" t="s">
        <v>149</v>
      </c>
      <c r="G41" s="9" t="s">
        <v>14</v>
      </c>
      <c r="H41" s="9" t="s">
        <v>24</v>
      </c>
      <c r="I41" s="15">
        <v>53</v>
      </c>
      <c r="J41" s="15">
        <v>53</v>
      </c>
      <c r="K41" s="15">
        <v>53</v>
      </c>
    </row>
    <row r="42" spans="1:11" ht="23.25" customHeight="1" x14ac:dyDescent="0.3">
      <c r="A42" s="33"/>
      <c r="B42" s="34"/>
      <c r="C42" s="42" t="s">
        <v>62</v>
      </c>
      <c r="D42" s="89" t="s">
        <v>121</v>
      </c>
      <c r="E42" s="65" t="s">
        <v>134</v>
      </c>
      <c r="F42" s="55" t="s">
        <v>154</v>
      </c>
      <c r="G42" s="42" t="s">
        <v>27</v>
      </c>
      <c r="H42" s="80" t="s">
        <v>24</v>
      </c>
      <c r="I42" s="46">
        <v>23.5</v>
      </c>
      <c r="J42" s="46">
        <v>23.5</v>
      </c>
      <c r="K42" s="52">
        <v>17.399999999999999</v>
      </c>
    </row>
    <row r="43" spans="1:11" ht="23.55" customHeight="1" x14ac:dyDescent="0.3">
      <c r="A43" s="33"/>
      <c r="B43" s="34"/>
      <c r="C43" s="43"/>
      <c r="D43" s="66"/>
      <c r="E43" s="66"/>
      <c r="F43" s="55"/>
      <c r="G43" s="43"/>
      <c r="H43" s="81"/>
      <c r="I43" s="51"/>
      <c r="J43" s="51"/>
      <c r="K43" s="53"/>
    </row>
    <row r="44" spans="1:11" ht="45" customHeight="1" x14ac:dyDescent="0.3">
      <c r="A44" s="33"/>
      <c r="B44" s="34"/>
      <c r="C44" s="11" t="s">
        <v>63</v>
      </c>
      <c r="D44" s="16" t="s">
        <v>64</v>
      </c>
      <c r="E44" s="16" t="s">
        <v>81</v>
      </c>
      <c r="F44" s="14" t="s">
        <v>149</v>
      </c>
      <c r="G44" s="11" t="s">
        <v>14</v>
      </c>
      <c r="H44" s="11" t="s">
        <v>24</v>
      </c>
      <c r="I44" s="10">
        <v>507.3</v>
      </c>
      <c r="J44" s="10">
        <v>597.1</v>
      </c>
      <c r="K44" s="28">
        <v>561.5</v>
      </c>
    </row>
    <row r="45" spans="1:11" ht="51.75" customHeight="1" x14ac:dyDescent="0.3">
      <c r="A45" s="33"/>
      <c r="B45" s="34"/>
      <c r="C45" s="9" t="s">
        <v>65</v>
      </c>
      <c r="D45" s="12" t="s">
        <v>66</v>
      </c>
      <c r="E45" s="12" t="s">
        <v>67</v>
      </c>
      <c r="F45" s="14" t="s">
        <v>149</v>
      </c>
      <c r="G45" s="9" t="s">
        <v>37</v>
      </c>
      <c r="H45" s="9" t="s">
        <v>68</v>
      </c>
      <c r="I45" s="18">
        <v>256.2</v>
      </c>
      <c r="J45" s="18">
        <v>22.2</v>
      </c>
      <c r="K45" s="18">
        <v>203.6</v>
      </c>
    </row>
    <row r="46" spans="1:11" ht="31.2" customHeight="1" x14ac:dyDescent="0.3">
      <c r="A46" s="33"/>
      <c r="B46" s="34"/>
      <c r="C46" s="9" t="s">
        <v>69</v>
      </c>
      <c r="D46" s="12" t="s">
        <v>70</v>
      </c>
      <c r="E46" s="12" t="s">
        <v>45</v>
      </c>
      <c r="F46" s="14" t="s">
        <v>149</v>
      </c>
      <c r="G46" s="9" t="s">
        <v>14</v>
      </c>
      <c r="H46" s="9" t="s">
        <v>46</v>
      </c>
      <c r="I46" s="18">
        <v>1229.7</v>
      </c>
      <c r="J46" s="18">
        <v>1129.4000000000001</v>
      </c>
      <c r="K46" s="18">
        <v>1144.4000000000001</v>
      </c>
    </row>
    <row r="47" spans="1:11" ht="73.5" customHeight="1" x14ac:dyDescent="0.3">
      <c r="A47" s="33"/>
      <c r="B47" s="34"/>
      <c r="C47" s="11" t="s">
        <v>87</v>
      </c>
      <c r="D47" s="12" t="s">
        <v>86</v>
      </c>
      <c r="E47" s="13" t="s">
        <v>99</v>
      </c>
      <c r="F47" s="14" t="s">
        <v>154</v>
      </c>
      <c r="G47" s="9" t="s">
        <v>173</v>
      </c>
      <c r="H47" s="9" t="s">
        <v>46</v>
      </c>
      <c r="I47" s="15">
        <v>690</v>
      </c>
      <c r="J47" s="15">
        <v>708.9</v>
      </c>
      <c r="K47" s="18">
        <v>715.6</v>
      </c>
    </row>
    <row r="48" spans="1:11" ht="31.2" customHeight="1" x14ac:dyDescent="0.3">
      <c r="A48" s="33"/>
      <c r="B48" s="34"/>
      <c r="C48" s="11" t="s">
        <v>113</v>
      </c>
      <c r="D48" s="12" t="s">
        <v>114</v>
      </c>
      <c r="E48" s="13" t="s">
        <v>49</v>
      </c>
      <c r="F48" s="14" t="s">
        <v>154</v>
      </c>
      <c r="G48" s="9" t="s">
        <v>14</v>
      </c>
      <c r="H48" s="9" t="s">
        <v>46</v>
      </c>
      <c r="I48" s="15">
        <v>301.2</v>
      </c>
      <c r="J48" s="15">
        <v>351.2</v>
      </c>
      <c r="K48" s="18">
        <v>455.6</v>
      </c>
    </row>
    <row r="49" spans="1:11" ht="60.45" customHeight="1" x14ac:dyDescent="0.3">
      <c r="A49" s="33"/>
      <c r="B49" s="34"/>
      <c r="C49" s="11" t="s">
        <v>126</v>
      </c>
      <c r="D49" s="12" t="s">
        <v>127</v>
      </c>
      <c r="E49" s="13" t="s">
        <v>128</v>
      </c>
      <c r="F49" s="14" t="s">
        <v>150</v>
      </c>
      <c r="G49" s="9" t="s">
        <v>129</v>
      </c>
      <c r="H49" s="9" t="s">
        <v>24</v>
      </c>
      <c r="I49" s="15">
        <v>390</v>
      </c>
      <c r="J49" s="15">
        <v>359.6</v>
      </c>
      <c r="K49" s="18">
        <v>359.6</v>
      </c>
    </row>
    <row r="50" spans="1:11" s="23" customFormat="1" ht="84.45" customHeight="1" x14ac:dyDescent="0.3">
      <c r="A50" s="33"/>
      <c r="B50" s="34"/>
      <c r="C50" s="9" t="s">
        <v>158</v>
      </c>
      <c r="D50" s="12" t="s">
        <v>156</v>
      </c>
      <c r="E50" s="12" t="s">
        <v>157</v>
      </c>
      <c r="F50" s="14" t="s">
        <v>149</v>
      </c>
      <c r="G50" s="9" t="s">
        <v>17</v>
      </c>
      <c r="H50" s="9" t="s">
        <v>24</v>
      </c>
      <c r="I50" s="15">
        <v>258.64</v>
      </c>
      <c r="J50" s="15">
        <v>253.6</v>
      </c>
      <c r="K50" s="15">
        <v>8.3000000000000007</v>
      </c>
    </row>
    <row r="51" spans="1:11" ht="12.75" customHeight="1" x14ac:dyDescent="0.3">
      <c r="A51" s="33"/>
      <c r="B51" s="34"/>
      <c r="C51" s="35" t="s">
        <v>71</v>
      </c>
      <c r="D51" s="35"/>
      <c r="E51" s="35"/>
      <c r="F51" s="35"/>
      <c r="G51" s="35"/>
      <c r="H51" s="35"/>
      <c r="I51" s="45">
        <f>SUM(I33:I50)</f>
        <v>8751.18</v>
      </c>
      <c r="J51" s="45">
        <f>SUM(J33:J50)</f>
        <v>8992.3000000000011</v>
      </c>
      <c r="K51" s="45">
        <f>SUM(K33:K50)</f>
        <v>9040.7999999999993</v>
      </c>
    </row>
    <row r="52" spans="1:11" x14ac:dyDescent="0.3">
      <c r="A52" s="33"/>
      <c r="B52" s="34"/>
      <c r="C52" s="35"/>
      <c r="D52" s="35"/>
      <c r="E52" s="35"/>
      <c r="F52" s="35"/>
      <c r="G52" s="35"/>
      <c r="H52" s="35"/>
      <c r="I52" s="45"/>
      <c r="J52" s="45"/>
      <c r="K52" s="45"/>
    </row>
    <row r="53" spans="1:11" ht="47.25" customHeight="1" x14ac:dyDescent="0.3">
      <c r="A53" s="33"/>
      <c r="B53" s="34" t="s">
        <v>172</v>
      </c>
      <c r="C53" s="9" t="s">
        <v>72</v>
      </c>
      <c r="D53" s="12" t="s">
        <v>73</v>
      </c>
      <c r="E53" s="12" t="s">
        <v>85</v>
      </c>
      <c r="F53" s="14" t="s">
        <v>159</v>
      </c>
      <c r="G53" s="9" t="s">
        <v>100</v>
      </c>
      <c r="H53" s="9" t="s">
        <v>74</v>
      </c>
      <c r="I53" s="18">
        <v>100</v>
      </c>
      <c r="J53" s="18">
        <v>0</v>
      </c>
      <c r="K53" s="18">
        <v>0</v>
      </c>
    </row>
    <row r="54" spans="1:11" ht="97.95" customHeight="1" x14ac:dyDescent="0.3">
      <c r="A54" s="33"/>
      <c r="B54" s="34"/>
      <c r="C54" s="11" t="s">
        <v>88</v>
      </c>
      <c r="D54" s="16" t="s">
        <v>143</v>
      </c>
      <c r="E54" s="16" t="s">
        <v>130</v>
      </c>
      <c r="F54" s="14" t="s">
        <v>147</v>
      </c>
      <c r="G54" s="11" t="s">
        <v>100</v>
      </c>
      <c r="H54" s="11" t="s">
        <v>24</v>
      </c>
      <c r="I54" s="10">
        <v>1200</v>
      </c>
      <c r="J54" s="10">
        <v>15</v>
      </c>
      <c r="K54" s="28">
        <v>105.4</v>
      </c>
    </row>
    <row r="55" spans="1:11" ht="51.75" customHeight="1" x14ac:dyDescent="0.3">
      <c r="A55" s="33"/>
      <c r="B55" s="34"/>
      <c r="C55" s="9" t="s">
        <v>89</v>
      </c>
      <c r="D55" s="16" t="s">
        <v>82</v>
      </c>
      <c r="E55" s="16" t="s">
        <v>83</v>
      </c>
      <c r="F55" s="14" t="s">
        <v>154</v>
      </c>
      <c r="G55" s="11" t="s">
        <v>84</v>
      </c>
      <c r="H55" s="9" t="s">
        <v>24</v>
      </c>
      <c r="I55" s="10">
        <v>190</v>
      </c>
      <c r="J55" s="10">
        <v>105.1</v>
      </c>
      <c r="K55" s="10">
        <v>105.1</v>
      </c>
    </row>
    <row r="56" spans="1:11" ht="54.45" customHeight="1" x14ac:dyDescent="0.3">
      <c r="A56" s="33"/>
      <c r="B56" s="34"/>
      <c r="C56" s="9" t="s">
        <v>101</v>
      </c>
      <c r="D56" s="16" t="s">
        <v>103</v>
      </c>
      <c r="E56" s="16" t="s">
        <v>107</v>
      </c>
      <c r="F56" s="14" t="s">
        <v>148</v>
      </c>
      <c r="G56" s="11" t="s">
        <v>105</v>
      </c>
      <c r="H56" s="11" t="s">
        <v>24</v>
      </c>
      <c r="I56" s="10">
        <v>350</v>
      </c>
      <c r="J56" s="10">
        <v>120</v>
      </c>
      <c r="K56" s="18">
        <v>40</v>
      </c>
    </row>
    <row r="57" spans="1:11" ht="109.5" customHeight="1" x14ac:dyDescent="0.3">
      <c r="A57" s="33"/>
      <c r="B57" s="34"/>
      <c r="C57" s="9" t="s">
        <v>102</v>
      </c>
      <c r="D57" s="16" t="s">
        <v>104</v>
      </c>
      <c r="E57" s="16" t="s">
        <v>108</v>
      </c>
      <c r="F57" s="14" t="s">
        <v>148</v>
      </c>
      <c r="G57" s="11" t="s">
        <v>106</v>
      </c>
      <c r="H57" s="11" t="s">
        <v>24</v>
      </c>
      <c r="I57" s="10">
        <v>400</v>
      </c>
      <c r="J57" s="10">
        <v>120</v>
      </c>
      <c r="K57" s="18">
        <v>246.3</v>
      </c>
    </row>
    <row r="58" spans="1:11" ht="88.05" customHeight="1" x14ac:dyDescent="0.3">
      <c r="A58" s="33"/>
      <c r="B58" s="34"/>
      <c r="C58" s="11" t="s">
        <v>115</v>
      </c>
      <c r="D58" s="16" t="s">
        <v>145</v>
      </c>
      <c r="E58" s="16" t="s">
        <v>146</v>
      </c>
      <c r="F58" s="14" t="s">
        <v>154</v>
      </c>
      <c r="G58" s="11" t="s">
        <v>142</v>
      </c>
      <c r="H58" s="9" t="s">
        <v>24</v>
      </c>
      <c r="I58" s="10">
        <v>270.32</v>
      </c>
      <c r="J58" s="10">
        <v>264.2</v>
      </c>
      <c r="K58" s="10">
        <f>88+183.1</f>
        <v>271.10000000000002</v>
      </c>
    </row>
    <row r="59" spans="1:11" ht="61.05" customHeight="1" x14ac:dyDescent="0.3">
      <c r="A59" s="33"/>
      <c r="B59" s="34"/>
      <c r="C59" s="9" t="s">
        <v>124</v>
      </c>
      <c r="D59" s="16" t="s">
        <v>125</v>
      </c>
      <c r="E59" s="16" t="s">
        <v>122</v>
      </c>
      <c r="F59" s="14" t="s">
        <v>160</v>
      </c>
      <c r="G59" s="11" t="s">
        <v>123</v>
      </c>
      <c r="H59" s="11" t="s">
        <v>24</v>
      </c>
      <c r="I59" s="10">
        <v>150</v>
      </c>
      <c r="J59" s="10">
        <v>180</v>
      </c>
      <c r="K59" s="18">
        <v>142.5</v>
      </c>
    </row>
    <row r="60" spans="1:11" ht="41.4" customHeight="1" x14ac:dyDescent="0.3">
      <c r="A60" s="33"/>
      <c r="B60" s="34"/>
      <c r="C60" s="36" t="s">
        <v>75</v>
      </c>
      <c r="D60" s="37"/>
      <c r="E60" s="37"/>
      <c r="F60" s="37"/>
      <c r="G60" s="37"/>
      <c r="H60" s="38"/>
      <c r="I60" s="45">
        <f>SUM(I53:I59)</f>
        <v>2660.32</v>
      </c>
      <c r="J60" s="45">
        <f>SUM(J53:J59)</f>
        <v>804.3</v>
      </c>
      <c r="K60" s="49">
        <f>SUM(K53:K59)</f>
        <v>910.40000000000009</v>
      </c>
    </row>
    <row r="61" spans="1:11" ht="22.2" hidden="1" customHeight="1" x14ac:dyDescent="0.3">
      <c r="A61" s="33"/>
      <c r="B61" s="34"/>
      <c r="C61" s="39"/>
      <c r="D61" s="40"/>
      <c r="E61" s="40"/>
      <c r="F61" s="40"/>
      <c r="G61" s="40"/>
      <c r="H61" s="41"/>
      <c r="I61" s="45"/>
      <c r="J61" s="45"/>
      <c r="K61" s="50"/>
    </row>
    <row r="62" spans="1:11" ht="27" customHeight="1" x14ac:dyDescent="0.3">
      <c r="A62" s="33"/>
      <c r="B62" s="34" t="s">
        <v>76</v>
      </c>
      <c r="C62" s="56" t="s">
        <v>170</v>
      </c>
      <c r="D62" s="57" t="s">
        <v>79</v>
      </c>
      <c r="E62" s="57" t="s">
        <v>80</v>
      </c>
      <c r="F62" s="42" t="s">
        <v>149</v>
      </c>
      <c r="G62" s="56" t="s">
        <v>17</v>
      </c>
      <c r="H62" s="56" t="s">
        <v>24</v>
      </c>
      <c r="I62" s="46">
        <v>600</v>
      </c>
      <c r="J62" s="46">
        <v>342.2</v>
      </c>
      <c r="K62" s="48">
        <v>261.8</v>
      </c>
    </row>
    <row r="63" spans="1:11" ht="30.45" customHeight="1" x14ac:dyDescent="0.3">
      <c r="A63" s="33"/>
      <c r="B63" s="34"/>
      <c r="C63" s="56"/>
      <c r="D63" s="57"/>
      <c r="E63" s="57"/>
      <c r="F63" s="43"/>
      <c r="G63" s="56"/>
      <c r="H63" s="56"/>
      <c r="I63" s="47"/>
      <c r="J63" s="47"/>
      <c r="K63" s="48"/>
    </row>
    <row r="64" spans="1:11" ht="17.25" customHeight="1" x14ac:dyDescent="0.3">
      <c r="A64" s="33"/>
      <c r="B64" s="34"/>
      <c r="C64" s="35" t="s">
        <v>77</v>
      </c>
      <c r="D64" s="35"/>
      <c r="E64" s="35"/>
      <c r="F64" s="35"/>
      <c r="G64" s="35"/>
      <c r="H64" s="35"/>
      <c r="I64" s="45">
        <f>SUM(I62)</f>
        <v>600</v>
      </c>
      <c r="J64" s="45">
        <f>SUM(J62)</f>
        <v>342.2</v>
      </c>
      <c r="K64" s="45">
        <f>SUM(K62)</f>
        <v>261.8</v>
      </c>
    </row>
    <row r="65" spans="1:11" ht="16.95" customHeight="1" x14ac:dyDescent="0.3">
      <c r="A65" s="33"/>
      <c r="B65" s="34"/>
      <c r="C65" s="35"/>
      <c r="D65" s="35"/>
      <c r="E65" s="35"/>
      <c r="F65" s="35"/>
      <c r="G65" s="35"/>
      <c r="H65" s="35"/>
      <c r="I65" s="45"/>
      <c r="J65" s="45"/>
      <c r="K65" s="45"/>
    </row>
    <row r="66" spans="1:11" ht="21.75" customHeight="1" x14ac:dyDescent="0.3">
      <c r="A66" s="33"/>
      <c r="B66" s="32" t="s">
        <v>78</v>
      </c>
      <c r="C66" s="32"/>
      <c r="D66" s="32"/>
      <c r="E66" s="32"/>
      <c r="F66" s="32"/>
      <c r="G66" s="32"/>
      <c r="H66" s="32"/>
      <c r="I66" s="24">
        <f>I64+I60+I51+I32</f>
        <v>51427.4</v>
      </c>
      <c r="J66" s="24">
        <f>J64+J60+J51+J32</f>
        <v>49318.83</v>
      </c>
      <c r="K66" s="24">
        <f>K64+K60+K51+K32</f>
        <v>53383.650000000009</v>
      </c>
    </row>
    <row r="67" spans="1:11" ht="12" customHeight="1" x14ac:dyDescent="0.3">
      <c r="I67" s="6"/>
      <c r="J67" s="6"/>
      <c r="K67" s="6"/>
    </row>
    <row r="68" spans="1:11" ht="12" customHeight="1" x14ac:dyDescent="0.3">
      <c r="A68" s="30"/>
      <c r="B68" s="30"/>
      <c r="C68" s="30"/>
      <c r="D68" s="30"/>
    </row>
    <row r="70" spans="1:11" ht="12" customHeight="1" x14ac:dyDescent="0.3">
      <c r="A70" s="31"/>
      <c r="B70" s="31"/>
      <c r="C70" s="31"/>
      <c r="D70" s="31"/>
    </row>
    <row r="71" spans="1:11" ht="12" customHeight="1" x14ac:dyDescent="0.3">
      <c r="A71" s="29"/>
      <c r="B71" s="29"/>
      <c r="C71" s="29"/>
      <c r="D71" s="29"/>
    </row>
    <row r="73" spans="1:11" ht="12" customHeight="1" x14ac:dyDescent="0.3">
      <c r="A73" s="31"/>
      <c r="B73" s="31"/>
      <c r="C73" s="31"/>
      <c r="D73" s="31"/>
    </row>
    <row r="74" spans="1:11" ht="12" customHeight="1" x14ac:dyDescent="0.3">
      <c r="A74" s="29"/>
      <c r="B74" s="29"/>
      <c r="C74" s="29"/>
      <c r="D74" s="29"/>
    </row>
    <row r="76" spans="1:11" ht="12" customHeight="1" x14ac:dyDescent="0.3">
      <c r="A76" s="31"/>
      <c r="B76" s="31"/>
      <c r="C76" s="31"/>
      <c r="D76" s="31"/>
    </row>
    <row r="77" spans="1:11" ht="12" customHeight="1" x14ac:dyDescent="0.3">
      <c r="A77" s="29"/>
      <c r="B77" s="29"/>
      <c r="C77" s="29"/>
      <c r="D77" s="29"/>
    </row>
  </sheetData>
  <autoFilter ref="A11:K11" xr:uid="{00000000-0009-0000-0000-000000000000}"/>
  <mergeCells count="71">
    <mergeCell ref="J37:J38"/>
    <mergeCell ref="H42:H43"/>
    <mergeCell ref="C51:H52"/>
    <mergeCell ref="A7:A10"/>
    <mergeCell ref="B7:B10"/>
    <mergeCell ref="C7:E8"/>
    <mergeCell ref="G7:G10"/>
    <mergeCell ref="F7:F10"/>
    <mergeCell ref="G37:G38"/>
    <mergeCell ref="H37:H38"/>
    <mergeCell ref="H23:H24"/>
    <mergeCell ref="F37:F38"/>
    <mergeCell ref="D42:D43"/>
    <mergeCell ref="E42:E43"/>
    <mergeCell ref="G42:G43"/>
    <mergeCell ref="K37:K38"/>
    <mergeCell ref="I37:I38"/>
    <mergeCell ref="H7:H10"/>
    <mergeCell ref="C32:H32"/>
    <mergeCell ref="C37:C38"/>
    <mergeCell ref="D37:D38"/>
    <mergeCell ref="E37:E38"/>
    <mergeCell ref="C23:C24"/>
    <mergeCell ref="D23:D24"/>
    <mergeCell ref="E23:E24"/>
    <mergeCell ref="F23:F24"/>
    <mergeCell ref="G23:G24"/>
    <mergeCell ref="C9:C10"/>
    <mergeCell ref="D9:D10"/>
    <mergeCell ref="E9:E10"/>
    <mergeCell ref="I7:K8"/>
    <mergeCell ref="I64:I65"/>
    <mergeCell ref="G62:G63"/>
    <mergeCell ref="C62:C63"/>
    <mergeCell ref="D62:D63"/>
    <mergeCell ref="E62:E63"/>
    <mergeCell ref="F62:F63"/>
    <mergeCell ref="H62:H63"/>
    <mergeCell ref="I62:I63"/>
    <mergeCell ref="J3:K3"/>
    <mergeCell ref="J51:J52"/>
    <mergeCell ref="I51:I52"/>
    <mergeCell ref="I60:I61"/>
    <mergeCell ref="J64:J65"/>
    <mergeCell ref="K64:K65"/>
    <mergeCell ref="J62:J63"/>
    <mergeCell ref="K62:K63"/>
    <mergeCell ref="K51:K52"/>
    <mergeCell ref="K60:K61"/>
    <mergeCell ref="J42:J43"/>
    <mergeCell ref="K42:K43"/>
    <mergeCell ref="C4:K5"/>
    <mergeCell ref="J60:J61"/>
    <mergeCell ref="F42:F43"/>
    <mergeCell ref="I42:I43"/>
    <mergeCell ref="A77:D77"/>
    <mergeCell ref="A68:D68"/>
    <mergeCell ref="A74:D74"/>
    <mergeCell ref="A76:D76"/>
    <mergeCell ref="B66:H66"/>
    <mergeCell ref="A73:D73"/>
    <mergeCell ref="A70:D70"/>
    <mergeCell ref="A12:A66"/>
    <mergeCell ref="B53:B61"/>
    <mergeCell ref="B33:B52"/>
    <mergeCell ref="A71:D71"/>
    <mergeCell ref="B62:B65"/>
    <mergeCell ref="C64:H65"/>
    <mergeCell ref="B12:B32"/>
    <mergeCell ref="C60:H61"/>
    <mergeCell ref="C42:C43"/>
  </mergeCells>
  <phoneticPr fontId="14" type="noConversion"/>
  <pageMargins left="0.74803149606299213" right="0.74803149606299213" top="0.98425196850393704" bottom="0.98425196850393704" header="0.51181102362204722" footer="0.51181102362204722"/>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08 Socialinės atskirties maž...</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Aškelianec</dc:creator>
  <cp:lastModifiedBy>Justyna Konsmonienė</cp:lastModifiedBy>
  <cp:lastPrinted>2023-10-26T06:29:45Z</cp:lastPrinted>
  <dcterms:created xsi:type="dcterms:W3CDTF">2017-03-20T14:30:23Z</dcterms:created>
  <dcterms:modified xsi:type="dcterms:W3CDTF">2024-12-23T10:39:53Z</dcterms:modified>
</cp:coreProperties>
</file>