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Naujas aplankas\"/>
    </mc:Choice>
  </mc:AlternateContent>
  <xr:revisionPtr revIDLastSave="0" documentId="13_ncr:1_{F30FFD62-356B-4536-8D89-EC8DBCA0D336}" xr6:coauthVersionLast="47" xr6:coauthVersionMax="47" xr10:uidLastSave="{00000000-0000-0000-0000-000000000000}"/>
  <bookViews>
    <workbookView xWindow="-108" yWindow="-108" windowWidth="23256" windowHeight="12456" xr2:uid="{00000000-000D-0000-FFFF-FFFF00000000}"/>
  </bookViews>
  <sheets>
    <sheet name="05 Saugios ir švarios gyvena..." sheetId="1" r:id="rId1"/>
  </sheets>
  <definedNames>
    <definedName name="_xlnm._FilterDatabase" localSheetId="0" hidden="1">'05 Saugios ir švarios gyvena...'!$A$10:$K$60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1" l="1"/>
  <c r="K46" i="1" s="1"/>
  <c r="K59" i="1"/>
  <c r="K60" i="1" s="1"/>
  <c r="K57" i="1"/>
  <c r="K56" i="1"/>
  <c r="K53" i="1"/>
  <c r="K54" i="1" s="1"/>
  <c r="K49" i="1"/>
  <c r="K34" i="1"/>
  <c r="K32" i="1"/>
  <c r="K27" i="1"/>
  <c r="K25" i="1"/>
  <c r="K15" i="1"/>
  <c r="J59" i="1"/>
  <c r="J60" i="1" s="1"/>
  <c r="J57" i="1"/>
  <c r="J56" i="1"/>
  <c r="J53" i="1"/>
  <c r="J54" i="1" s="1"/>
  <c r="J49" i="1"/>
  <c r="J46" i="1"/>
  <c r="J37" i="1"/>
  <c r="K37" i="1"/>
  <c r="J34" i="1"/>
  <c r="J32" i="1"/>
  <c r="J27" i="1"/>
  <c r="J25" i="1"/>
  <c r="J15" i="1"/>
  <c r="I59" i="1"/>
  <c r="I60" i="1" s="1"/>
  <c r="I57" i="1"/>
  <c r="I56" i="1"/>
  <c r="I53" i="1"/>
  <c r="I54" i="1" s="1"/>
  <c r="I49" i="1"/>
  <c r="I46" i="1"/>
  <c r="I37" i="1"/>
  <c r="I34" i="1"/>
  <c r="I32" i="1"/>
  <c r="I27" i="1"/>
  <c r="I25" i="1"/>
  <c r="I15" i="1"/>
  <c r="J35" i="1" l="1"/>
  <c r="K35" i="1"/>
  <c r="I50" i="1"/>
  <c r="J50" i="1"/>
  <c r="K50" i="1"/>
  <c r="I35" i="1"/>
</calcChain>
</file>

<file path=xl/sharedStrings.xml><?xml version="1.0" encoding="utf-8"?>
<sst xmlns="http://schemas.openxmlformats.org/spreadsheetml/2006/main" count="209" uniqueCount="138">
  <si>
    <t>Tikslas</t>
  </si>
  <si>
    <t>Uždavinys</t>
  </si>
  <si>
    <t>Priemonė</t>
  </si>
  <si>
    <t>Planinis terminas</t>
  </si>
  <si>
    <t>Finansavimo šaltinis</t>
  </si>
  <si>
    <t>Asignavimų valdytojas</t>
  </si>
  <si>
    <t>Kodas</t>
  </si>
  <si>
    <t>Pavadinimas</t>
  </si>
  <si>
    <t>Aprašymas</t>
  </si>
  <si>
    <t>tūkst. Eur.</t>
  </si>
  <si>
    <t>05.01</t>
  </si>
  <si>
    <t>05.01.01</t>
  </si>
  <si>
    <t>05.01.01.01</t>
  </si>
  <si>
    <t>SB</t>
  </si>
  <si>
    <t>05.01.01.15</t>
  </si>
  <si>
    <t>Miestų ir gyvenviečių tvarkymas</t>
  </si>
  <si>
    <t>Seniūnijos</t>
  </si>
  <si>
    <t>-</t>
  </si>
  <si>
    <t>05.01.01.21</t>
  </si>
  <si>
    <t>Vandens tiekimo ir nuotekų tvarkymo infrastruktūros renovavimas ir plėtra Vilniaus rajone</t>
  </si>
  <si>
    <t>ES, SB</t>
  </si>
  <si>
    <t>Prižiūrėti ir modernizuoti vandentiekio ir nuotekų surinkimo sistemas - iš viso:</t>
  </si>
  <si>
    <t>05.01.02</t>
  </si>
  <si>
    <t>05.01.02.01</t>
  </si>
  <si>
    <t>Komunalinių atliekų surinkimas ir tvarkymas, administravimas</t>
  </si>
  <si>
    <t>Vilniaus rajone susidariusių komunalinių atliekų surinkimas ir tvarkymas</t>
  </si>
  <si>
    <t>05.01.02.03</t>
  </si>
  <si>
    <t>Komunalinio ūkio aptarnavimo technikos įsigijimas</t>
  </si>
  <si>
    <t>Specialiojo transporto priemonių, skirtų tvarkyti komunalinį ūkį, įsigijimas</t>
  </si>
  <si>
    <t>05.01.02.05</t>
  </si>
  <si>
    <t>Atliekų tvarkymas (bešeimininkių šiukšlių surinkimas ir išvežimas) seniūnijose</t>
  </si>
  <si>
    <t>05.01.02.06</t>
  </si>
  <si>
    <t>Seniūnijų teritorijų tvarkymas ir administravimas</t>
  </si>
  <si>
    <t>Gyvenviečių tvarkymas</t>
  </si>
  <si>
    <t>05.01.02.11</t>
  </si>
  <si>
    <t>Palaikų spec. pervežimas</t>
  </si>
  <si>
    <t xml:space="preserve">Vilniaus rajono teritorijoje žuvusiųjų, mirusiųjų palaikų transportavimo iš įvykio vietos į teismo ekspertizių, tyrimų įstaigas ir kitas vietas </t>
  </si>
  <si>
    <t>05.01.02.13</t>
  </si>
  <si>
    <t>Atliekų tvarkymo sistemos sukūrimas</t>
  </si>
  <si>
    <t>Sistemos, leidžiančios tinkamai tvarkyti atliekas, sukūrimas</t>
  </si>
  <si>
    <t>05.01.02.15</t>
  </si>
  <si>
    <t>Palaikyti rajone švarią aplinką - iš viso:</t>
  </si>
  <si>
    <t>05.01.03.04</t>
  </si>
  <si>
    <t>Atsinaujinančių energijos šaltinių (biokuro, geoterminės, saulės ir kt.) įrengimas</t>
  </si>
  <si>
    <t>Diegti atsinaujinančius energijos šaltinius.</t>
  </si>
  <si>
    <t>SB, VB</t>
  </si>
  <si>
    <t>Prižiūrėti ir modernizuoti rajono šilumos ūkį - iš viso:</t>
  </si>
  <si>
    <t>05.01.04.14</t>
  </si>
  <si>
    <t>Apšiltinti pastatą, sutvarkyti inžinerines sistemas.</t>
  </si>
  <si>
    <t>Didinti viešosios paskirties pastatų energetinį efektyvumą - iš viso:</t>
  </si>
  <si>
    <t>Užtikrinti gyventojams nepertraukiamą  komunalinių paslaugų teikimą - iš viso:</t>
  </si>
  <si>
    <t>05.02</t>
  </si>
  <si>
    <t>05.02.01</t>
  </si>
  <si>
    <t>Pašalinti aplinkos taršos šaltinius - iš viso:</t>
  </si>
  <si>
    <t>05.02.02</t>
  </si>
  <si>
    <t>05.02.02.01</t>
  </si>
  <si>
    <t>05.02.02.03</t>
  </si>
  <si>
    <t>Priešgaisrinės saugos organizavimas</t>
  </si>
  <si>
    <t>Administracija</t>
  </si>
  <si>
    <t>Vykdyti prevencijos priemones siekiant išvengti žalos aplinkai - iš viso:</t>
  </si>
  <si>
    <t>05.02.03</t>
  </si>
  <si>
    <t>05.02.03.01</t>
  </si>
  <si>
    <t>Pikeliškių ir Mozūriškių dvarų želdynų teritorijų kraštovaizdžio arealų sutvarkymas</t>
  </si>
  <si>
    <t xml:space="preserve"> Projektas vykdomas pagal 2014-2020 m. ES investicijų veiksmų programą. Bus sutvarkyti  vietovių parkai.</t>
  </si>
  <si>
    <t>Užtikrinti probleminių teritorijų tvarkymą ir priežiūrą</t>
  </si>
  <si>
    <t>Saugoti ir puoselėti natūralią rajono gamtą - iš viso:</t>
  </si>
  <si>
    <t>05.03</t>
  </si>
  <si>
    <t>05.03.01</t>
  </si>
  <si>
    <t>05.03.01.01</t>
  </si>
  <si>
    <t>Prevencinių ir saugaus eismo programų vykdymas</t>
  </si>
  <si>
    <t>Užtikrinti viešąją tvarką bei saugų eismą Vilniaus rajono teritorijoje</t>
  </si>
  <si>
    <t>Bendradarbiaujant su socialiniais partneriais vykdyti nusikalstamumo ir nelaimingų atsitikimų prevenciją - iš viso:</t>
  </si>
  <si>
    <t>Palaikyti viešąją tvarką rajone siekiant didesnio asmens ir visuomenės saugumo - iš viso:</t>
  </si>
  <si>
    <t>05.04</t>
  </si>
  <si>
    <t>05.04.01</t>
  </si>
  <si>
    <t>05.04.01.01</t>
  </si>
  <si>
    <t>Vilniaus rajono savivaldybės triukšmo prevencija ir jo mažinimas</t>
  </si>
  <si>
    <t>Tyliųjų viešųjų zonų, tyliųjų gamtos zonų bei triukšmo prevencijos zonų stebėsena bei kontrolė</t>
  </si>
  <si>
    <t>Triukšmo prevencija ir jos mažinimas - iš viso:</t>
  </si>
  <si>
    <t>Triukšmo prevencija - iš viso:</t>
  </si>
  <si>
    <t>Smurto artimoje aplinkoje prevencija ir jos mažinimas - iš viso:</t>
  </si>
  <si>
    <t>Smurto artimoje aplinkoje prevencija - iš viso:</t>
  </si>
  <si>
    <t>05.01.04.31</t>
  </si>
  <si>
    <t>Konteinerių aikštelių įrengimas/rekonstrukcija ir konteinerių įsigijimas konteinerių aikštelėms</t>
  </si>
  <si>
    <t>Numatoma įrengti 399 aikšteles. Konteinerių antžeminėms aikštelėms įsigijimas. Visuomenės informavimas – geriau informuoti komunalinių atliekų turėtojus apie regioninę ir Vilniaus rajono savivaldybės komunalinių atliekų tvarkymo sistemą, infrastruktūrą, galimybes rūšiuoti komunalines atliekas</t>
  </si>
  <si>
    <t>Daugiabučių namų modernizavimo skatinimas</t>
  </si>
  <si>
    <t>Aplinkos teršimo mažinimo priemonės</t>
  </si>
  <si>
    <t>05.02.03.02</t>
  </si>
  <si>
    <t>Investicinių projektų parengimas pagal 2014-2020 metų Europos Sąjungos fondų investicijų veiksmų programos prioriteto įgyvendinimo priemonę Nr. 04.3.1-APVA-V-003 "Daugiabučių namų ir savivaldybių viešųjų pastatų modernizavimo skatinimas".</t>
  </si>
  <si>
    <t>Vilniaus r. priešgaisrinės tarnybos ir Vilniaus r. ugniagesių savanorių draugijos materialinės bazės gerinimas</t>
  </si>
  <si>
    <t>Konkursinis projektas pagal INTERREG V-A Lietuvos – Lenkijos programą</t>
  </si>
  <si>
    <t>SB, VB, ES, Kt. lėšos</t>
  </si>
  <si>
    <t>05.02.02.04</t>
  </si>
  <si>
    <t xml:space="preserve"> -</t>
  </si>
  <si>
    <t xml:space="preserve"> - </t>
  </si>
  <si>
    <t>Vilniaus rajono savivaldybės administracinio pastato  modernizavimas</t>
  </si>
  <si>
    <t>Administracija, komunalinės įm.</t>
  </si>
  <si>
    <r>
      <t>Vandentiekio ir nuotekų , šilumos tiekimo infrastruktūros</t>
    </r>
    <r>
      <rPr>
        <sz val="8"/>
        <color rgb="FFFF0000"/>
        <rFont val="Calibri"/>
        <family val="2"/>
        <charset val="186"/>
        <scheme val="minor"/>
      </rPr>
      <t xml:space="preserve"> </t>
    </r>
    <r>
      <rPr>
        <sz val="8"/>
        <rFont val="Calibri"/>
        <family val="2"/>
        <charset val="186"/>
        <scheme val="minor"/>
      </rPr>
      <t>rekonstrukcija</t>
    </r>
    <r>
      <rPr>
        <sz val="8"/>
        <rFont val="Calibri"/>
        <family val="2"/>
        <scheme val="minor"/>
      </rPr>
      <t>, modernizavimas ir plėtra</t>
    </r>
  </si>
  <si>
    <t>Rezervas, Prisidėjimas prie projektų 50/50</t>
  </si>
  <si>
    <t xml:space="preserve">Aplinkos monitoringo, prevencinės, aplinkos atkūrimo priemonės iš Aplinkos apsaugos specialioji programa; Sosnovskio barščio naikinimas Vilniaus r. sav., Paberžės sen., Visalaukės I k. 2021 -2023 m. </t>
  </si>
  <si>
    <t>05.01.01.22</t>
  </si>
  <si>
    <t>Vandens tiekimo ir nuotekų tvarkymo tinklų plėtra Vilniaus rajone</t>
  </si>
  <si>
    <t>Administracija, komunalinės įm., UAB ,,Vilniaus vandenys"</t>
  </si>
  <si>
    <t>Seniūnijų pastatų atnaujinimas (modernizavimas)</t>
  </si>
  <si>
    <t>Atnaujinti seniūnijų pastatus</t>
  </si>
  <si>
    <t>2021 -2024</t>
  </si>
  <si>
    <t>nuolat</t>
  </si>
  <si>
    <t>Vandens tiekimo ir nuotekų tvarkymo, šilumos tiekimo infrastruktūros rekonstrukcija, projektavimas ir statyba</t>
  </si>
  <si>
    <t>Centralizuotų vandens tiekimo ir nuotekų tvarkymo tinklų įrengimas Nemenčinės m., Nemenčinės sen. Pučkalaukio k. dalyje, Šatrininkų sen. Grigaičių k. dalyje.</t>
  </si>
  <si>
    <t>2022 -2023</t>
  </si>
  <si>
    <t>2022 -2024</t>
  </si>
  <si>
    <t>2018 -2021</t>
  </si>
  <si>
    <t>SB, VB, ES</t>
  </si>
  <si>
    <t>2021 -2023</t>
  </si>
  <si>
    <t>2018 -2024</t>
  </si>
  <si>
    <t>2022-2024</t>
  </si>
  <si>
    <t>05.01.04.32</t>
  </si>
  <si>
    <t>05.01.04.33</t>
  </si>
  <si>
    <t>2017 -2022</t>
  </si>
  <si>
    <t>Želdynų ir želdinių apsaugos, tvarkymo, būklės stebėsenos, želdynų kūrimo, želdinių veisimo, inventorizavimo ir vertinimo priemonės</t>
  </si>
  <si>
    <t>Želdynų ir želdinių apsauga, priežiūra ir tvarkymas, viešųjų želdynų kūrimo, tvarkymo ir pertvarkymo projektų rengimas, želdinių veisimas, želdynų ir želdinių inventorizavimas ir vertinimas, viešųjų želdynų ir želdinių būklės ekspertizės atlikimas, želdyno įrašymas į Nekilnojamojo turto kadastrą ir registrą, įteisinimo darbai.</t>
  </si>
  <si>
    <t>SB, BĮ</t>
  </si>
  <si>
    <t>Inžinerinės infrastruktūros  plėtra ir atnaujinimas</t>
  </si>
  <si>
    <t>Kelių (gatvių), centralizuotų vandens tiekimo, nuotekų tvarkymo, šilumos tiekimo infrastruktūros projektavimas, statyba, rekonstrukcija ir remontas</t>
  </si>
  <si>
    <t>Inžinerinės infrastruktūros plėtra ir atnaujinimas - Iš viso:</t>
  </si>
  <si>
    <t>05.01.05.01</t>
  </si>
  <si>
    <t>Atnaujinti seniūnijos pastatą</t>
  </si>
  <si>
    <t>Dūkštų sen. pastato atnaujinimas (modernizavimas)</t>
  </si>
  <si>
    <r>
      <rPr>
        <b/>
        <sz val="9"/>
        <rFont val="Times New Roman"/>
        <family val="1"/>
        <charset val="186"/>
      </rPr>
      <t xml:space="preserve">                                                                                                                                                                                                                                                                                                                                                                                                                                                                                                                                                       1 lentelė
2022-2024 METŲ VILNIAUS RAJONO SAVIVALDYBĖS SAUGIOS IR ŠVARIOS GYVENAMOSIOS APLINKOS KŪRIMO PROGRAMOS  NR. 05 2022 METŲ
ĮGYVENDINIMO ATASKAITA</t>
    </r>
    <r>
      <rPr>
        <sz val="9"/>
        <rFont val="Calibri"/>
        <family val="2"/>
      </rPr>
      <t xml:space="preserve">
</t>
    </r>
  </si>
  <si>
    <t>2022 m. planuotos išlaidos (pagal 2022-2024 m. SVP)</t>
  </si>
  <si>
    <t>Patvirtinti 2022 metų asignavimai (pagal 2023-2025 m. SVP)</t>
  </si>
  <si>
    <t>2022 metais panaudotos lėšos</t>
  </si>
  <si>
    <t>Centralizuotų vandens tiekimo ir nuotekų tvarkymo tinklų įrengimas Vilniaus rajono sav., Mickūnų sen., Galgių k. ir Skaidiškių - Rudaminos aglomeracijoje, vykdant ES lėšomis finansuojamus projektus</t>
  </si>
  <si>
    <t>05.01.03</t>
  </si>
  <si>
    <t>05.01.04</t>
  </si>
  <si>
    <t>05.01.05</t>
  </si>
  <si>
    <t>2019-2023</t>
  </si>
  <si>
    <t>PATVIRTINTA
Vilniaus rajono 
savivaldybės tarybos
2023 m. lapkričio 15 d.
sprendimu Nr. T3-277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</si>
</sst>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 _€"/>
  </numFmts>
  <fonts count="21"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indexed="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color rgb="FFFF0000"/>
      <name val="Calibri"/>
      <family val="2"/>
      <charset val="186"/>
      <scheme val="minor"/>
    </font>
    <font>
      <sz val="7"/>
      <name val="Calibri"/>
      <family val="2"/>
      <scheme val="minor"/>
    </font>
    <font>
      <sz val="8"/>
      <name val="Calibri"/>
      <family val="2"/>
      <charset val="186"/>
    </font>
    <font>
      <sz val="8"/>
      <color theme="1"/>
      <name val="Calibri"/>
      <family val="2"/>
    </font>
    <font>
      <sz val="8"/>
      <color theme="1"/>
      <name val="Calibri"/>
      <family val="2"/>
      <charset val="186"/>
      <scheme val="minor"/>
    </font>
    <font>
      <sz val="12"/>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9">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medium">
        <color indexed="0"/>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0"/>
      </left>
      <right/>
      <top/>
      <bottom/>
      <diagonal/>
    </border>
    <border>
      <left/>
      <right style="medium">
        <color indexed="0"/>
      </right>
      <top/>
      <bottom/>
      <diagonal/>
    </border>
  </borders>
  <cellStyleXfs count="60">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5">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right" vertical="center" wrapText="1"/>
    </xf>
    <xf numFmtId="0" fontId="5" fillId="0" borderId="6">
      <alignment horizontal="left" vertical="center" wrapText="1"/>
    </xf>
    <xf numFmtId="0" fontId="6" fillId="3" borderId="4">
      <alignment horizontal="left" vertical="center" wrapText="1"/>
    </xf>
    <xf numFmtId="0" fontId="6" fillId="3" borderId="5">
      <alignment horizontal="center" vertical="center" wrapText="1"/>
    </xf>
    <xf numFmtId="0" fontId="6" fillId="3" borderId="7">
      <alignment horizontal="center" vertical="center" wrapText="1"/>
    </xf>
    <xf numFmtId="0" fontId="6" fillId="3" borderId="8">
      <alignment horizontal="center" vertical="center" wrapText="1"/>
    </xf>
    <xf numFmtId="0" fontId="6" fillId="3" borderId="6">
      <alignment horizontal="right" vertical="center" wrapText="1"/>
    </xf>
    <xf numFmtId="0" fontId="6" fillId="2" borderId="12">
      <alignment horizontal="right" vertical="center" wrapText="1"/>
    </xf>
    <xf numFmtId="0" fontId="5" fillId="2" borderId="12">
      <alignment horizontal="center" vertical="center" wrapText="1"/>
    </xf>
    <xf numFmtId="0" fontId="6" fillId="2" borderId="4">
      <alignment horizontal="left" vertical="center" wrapText="1"/>
    </xf>
    <xf numFmtId="0" fontId="6" fillId="2" borderId="5">
      <alignment horizontal="center" vertical="center" wrapText="1"/>
    </xf>
    <xf numFmtId="0" fontId="6" fillId="2" borderId="7">
      <alignment horizontal="center" vertical="center" wrapText="1"/>
    </xf>
    <xf numFmtId="0" fontId="6" fillId="2" borderId="8">
      <alignment horizontal="center" vertical="center" wrapText="1"/>
    </xf>
    <xf numFmtId="0" fontId="6" fillId="2" borderId="4">
      <alignment horizontal="right" vertical="center" wrapText="1"/>
    </xf>
    <xf numFmtId="0" fontId="6" fillId="2" borderId="6">
      <alignment horizontal="right" vertical="center" wrapText="1"/>
    </xf>
    <xf numFmtId="0" fontId="1" fillId="0" borderId="25">
      <alignment horizontal="center" vertical="center" wrapText="1"/>
    </xf>
    <xf numFmtId="0" fontId="6" fillId="0" borderId="26">
      <alignment horizontal="center" vertical="center" wrapText="1"/>
    </xf>
  </cellStyleXfs>
  <cellXfs count="104">
    <xf numFmtId="0" fontId="0" fillId="0" borderId="0" xfId="0"/>
    <xf numFmtId="0" fontId="1" fillId="0" borderId="0" xfId="1">
      <alignment vertical="top" wrapText="1"/>
    </xf>
    <xf numFmtId="0" fontId="2" fillId="0" borderId="0" xfId="3">
      <alignment horizontal="center" vertical="center" wrapText="1"/>
    </xf>
    <xf numFmtId="0" fontId="1" fillId="0" borderId="16" xfId="1" applyBorder="1">
      <alignment vertical="top"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5" fontId="9" fillId="3" borderId="16" xfId="42" applyNumberFormat="1" applyFont="1" applyBorder="1">
      <alignment horizontal="center" vertical="center" wrapText="1"/>
    </xf>
    <xf numFmtId="165" fontId="9" fillId="3" borderId="17" xfId="42" applyNumberFormat="1" applyFont="1" applyBorder="1">
      <alignment horizontal="center" vertical="center" wrapText="1"/>
    </xf>
    <xf numFmtId="165" fontId="9" fillId="2" borderId="16" xfId="51" applyNumberFormat="1" applyFont="1" applyBorder="1">
      <alignment horizontal="center" vertical="center" wrapText="1"/>
    </xf>
    <xf numFmtId="165" fontId="11" fillId="3" borderId="16" xfId="0" applyNumberFormat="1" applyFont="1" applyFill="1" applyBorder="1" applyAlignment="1">
      <alignment horizontal="center" vertical="center" wrapText="1"/>
    </xf>
    <xf numFmtId="165" fontId="10" fillId="3" borderId="16" xfId="43" applyNumberFormat="1" applyFont="1" applyBorder="1" applyAlignment="1">
      <alignment horizontal="center" vertical="center" wrapText="1"/>
    </xf>
    <xf numFmtId="165" fontId="9" fillId="2" borderId="29" xfId="51" applyNumberFormat="1" applyFont="1" applyBorder="1">
      <alignment horizontal="center" vertical="center" wrapText="1"/>
    </xf>
    <xf numFmtId="0" fontId="14" fillId="2" borderId="13" xfId="26" applyFont="1" applyBorder="1" applyAlignment="1">
      <alignment horizontal="center" vertical="center" wrapText="1"/>
    </xf>
    <xf numFmtId="0" fontId="11" fillId="7" borderId="16" xfId="0" applyFont="1" applyFill="1" applyBorder="1" applyAlignment="1">
      <alignment horizontal="center" vertical="center" wrapText="1"/>
    </xf>
    <xf numFmtId="0" fontId="10" fillId="7" borderId="17" xfId="35" applyFont="1" applyFill="1" applyBorder="1" applyAlignment="1">
      <alignment horizontal="center" vertical="center" wrapText="1"/>
    </xf>
    <xf numFmtId="165" fontId="10" fillId="7" borderId="17" xfId="34" applyNumberFormat="1" applyFont="1" applyFill="1" applyBorder="1">
      <alignment horizontal="center" vertical="center" wrapText="1"/>
    </xf>
    <xf numFmtId="164" fontId="6" fillId="7" borderId="17" xfId="34" applyNumberFormat="1" applyFill="1" applyBorder="1">
      <alignment horizontal="center" vertical="center" wrapText="1"/>
    </xf>
    <xf numFmtId="0" fontId="6" fillId="7" borderId="17" xfId="34" applyFill="1" applyBorder="1">
      <alignment horizontal="center" vertical="center" wrapText="1"/>
    </xf>
    <xf numFmtId="165" fontId="10" fillId="7" borderId="16" xfId="34" applyNumberFormat="1" applyFont="1" applyFill="1" applyBorder="1">
      <alignment horizontal="center" vertical="center" wrapText="1"/>
    </xf>
    <xf numFmtId="0" fontId="14" fillId="7" borderId="17" xfId="34" applyFont="1" applyFill="1" applyBorder="1">
      <alignment horizontal="center" vertical="center" wrapText="1"/>
    </xf>
    <xf numFmtId="0" fontId="10" fillId="7" borderId="17" xfId="34" applyFont="1" applyFill="1" applyBorder="1">
      <alignment horizontal="center" vertical="center" wrapText="1"/>
    </xf>
    <xf numFmtId="0" fontId="10" fillId="7" borderId="16" xfId="34" applyFont="1" applyFill="1" applyBorder="1">
      <alignment horizontal="center" vertical="center" wrapText="1"/>
    </xf>
    <xf numFmtId="165" fontId="10" fillId="7" borderId="23" xfId="34" applyNumberFormat="1" applyFont="1" applyFill="1" applyBorder="1">
      <alignment horizontal="center" vertical="center" wrapText="1"/>
    </xf>
    <xf numFmtId="0" fontId="10" fillId="7" borderId="16" xfId="35" applyFont="1" applyFill="1" applyBorder="1" applyAlignment="1">
      <alignment horizontal="center" vertical="center" wrapText="1"/>
    </xf>
    <xf numFmtId="0" fontId="6" fillId="7" borderId="17" xfId="35" applyFill="1" applyBorder="1" applyAlignment="1">
      <alignment horizontal="center" vertical="center" wrapText="1"/>
    </xf>
    <xf numFmtId="0" fontId="10" fillId="0" borderId="17" xfId="34" applyFont="1" applyBorder="1">
      <alignment horizontal="center" vertical="center" wrapText="1"/>
    </xf>
    <xf numFmtId="165" fontId="10" fillId="0" borderId="17" xfId="34" applyNumberFormat="1" applyFont="1" applyBorder="1">
      <alignment horizontal="center" vertical="center" wrapText="1"/>
    </xf>
    <xf numFmtId="0" fontId="12" fillId="7" borderId="16" xfId="34" applyFont="1" applyFill="1" applyBorder="1">
      <alignment horizontal="center" vertical="center" wrapText="1"/>
    </xf>
    <xf numFmtId="165" fontId="6" fillId="7" borderId="16" xfId="34" applyNumberFormat="1" applyFill="1" applyBorder="1">
      <alignment horizontal="center" vertical="center" wrapText="1"/>
    </xf>
    <xf numFmtId="165" fontId="11" fillId="7" borderId="16" xfId="0" applyNumberFormat="1" applyFont="1" applyFill="1" applyBorder="1" applyAlignment="1">
      <alignment horizontal="center" vertical="center" wrapText="1"/>
    </xf>
    <xf numFmtId="0" fontId="16" fillId="7" borderId="16" xfId="35" applyFont="1" applyFill="1" applyBorder="1" applyAlignment="1">
      <alignment horizontal="center" vertical="center" wrapText="1"/>
    </xf>
    <xf numFmtId="0" fontId="10" fillId="0" borderId="16" xfId="34" applyFont="1" applyBorder="1">
      <alignment horizontal="center" vertical="center" wrapText="1"/>
    </xf>
    <xf numFmtId="0" fontId="10" fillId="0" borderId="16" xfId="35" applyFont="1" applyBorder="1" applyAlignment="1">
      <alignment horizontal="center" vertical="center" wrapText="1"/>
    </xf>
    <xf numFmtId="165" fontId="10" fillId="0" borderId="16" xfId="34" applyNumberFormat="1" applyFont="1" applyBorder="1">
      <alignment horizontal="center" vertical="center" wrapText="1"/>
    </xf>
    <xf numFmtId="0" fontId="10" fillId="0" borderId="17" xfId="35" applyFont="1" applyBorder="1" applyAlignment="1">
      <alignment horizontal="center" vertical="center" wrapText="1"/>
    </xf>
    <xf numFmtId="0" fontId="14" fillId="0" borderId="17" xfId="34" applyFont="1" applyBorder="1">
      <alignment horizontal="center" vertical="center" wrapText="1"/>
    </xf>
    <xf numFmtId="0" fontId="14" fillId="4" borderId="5" xfId="22" applyFont="1">
      <alignment horizontal="center" vertical="center" wrapText="1"/>
    </xf>
    <xf numFmtId="0" fontId="14" fillId="4" borderId="28" xfId="22" applyFont="1" applyBorder="1">
      <alignment horizontal="center" vertical="center" wrapText="1"/>
    </xf>
    <xf numFmtId="0" fontId="14" fillId="2" borderId="35" xfId="26" applyFont="1" applyBorder="1" applyAlignment="1">
      <alignment horizontal="center" vertical="center" wrapText="1"/>
    </xf>
    <xf numFmtId="0" fontId="13" fillId="4" borderId="16" xfId="9" applyFont="1" applyBorder="1">
      <alignment horizontal="center" vertical="center" wrapText="1"/>
    </xf>
    <xf numFmtId="165" fontId="12" fillId="7" borderId="17" xfId="34" applyNumberFormat="1" applyFont="1" applyFill="1" applyBorder="1">
      <alignment horizontal="center" vertical="center" wrapText="1"/>
    </xf>
    <xf numFmtId="165" fontId="12" fillId="7" borderId="16" xfId="34" applyNumberFormat="1" applyFont="1" applyFill="1" applyBorder="1">
      <alignment horizontal="center" vertical="center" wrapText="1"/>
    </xf>
    <xf numFmtId="165" fontId="18" fillId="7" borderId="16" xfId="34" applyNumberFormat="1" applyFont="1" applyFill="1" applyBorder="1">
      <alignment horizontal="center" vertical="center" wrapText="1"/>
    </xf>
    <xf numFmtId="165" fontId="12" fillId="0" borderId="17" xfId="34" applyNumberFormat="1" applyFont="1" applyBorder="1">
      <alignment horizontal="center" vertical="center" wrapText="1"/>
    </xf>
    <xf numFmtId="0" fontId="19" fillId="7" borderId="16" xfId="35" applyFont="1" applyFill="1" applyBorder="1" applyAlignment="1">
      <alignment horizontal="center" vertical="center" wrapText="1"/>
    </xf>
    <xf numFmtId="0" fontId="1" fillId="7" borderId="0" xfId="1" applyFill="1">
      <alignment vertical="top" wrapText="1"/>
    </xf>
    <xf numFmtId="0" fontId="10" fillId="3" borderId="16" xfId="33" applyFont="1" applyBorder="1">
      <alignment horizontal="center" vertical="center" wrapText="1"/>
    </xf>
    <xf numFmtId="0" fontId="10" fillId="3" borderId="24" xfId="33" applyFont="1" applyBorder="1">
      <alignment horizontal="center" vertical="center" wrapText="1"/>
    </xf>
    <xf numFmtId="0" fontId="10" fillId="3" borderId="19" xfId="33" applyFont="1" applyBorder="1">
      <alignment horizontal="center" vertical="center" wrapText="1"/>
    </xf>
    <xf numFmtId="0" fontId="10" fillId="2" borderId="16" xfId="32" applyFont="1" applyBorder="1">
      <alignment horizontal="center" vertical="center" wrapText="1"/>
    </xf>
    <xf numFmtId="0" fontId="10" fillId="3" borderId="16" xfId="41" applyFont="1" applyBorder="1" applyAlignment="1">
      <alignment horizontal="center" vertical="center" wrapText="1"/>
    </xf>
    <xf numFmtId="0" fontId="10" fillId="2" borderId="16" xfId="50" applyFont="1" applyBorder="1" applyAlignment="1">
      <alignment horizontal="center" vertical="center" wrapText="1"/>
    </xf>
    <xf numFmtId="0" fontId="10" fillId="2" borderId="18" xfId="50" applyFont="1" applyBorder="1" applyAlignment="1">
      <alignment horizontal="center" vertical="center" wrapText="1"/>
    </xf>
    <xf numFmtId="0" fontId="6" fillId="0" borderId="0" xfId="59" applyBorder="1">
      <alignment horizontal="center" vertical="center" wrapText="1"/>
    </xf>
    <xf numFmtId="0" fontId="10" fillId="3" borderId="5" xfId="46" applyFont="1">
      <alignment horizontal="center" vertical="center" wrapText="1"/>
    </xf>
    <xf numFmtId="0" fontId="10" fillId="3" borderId="27" xfId="46" applyFont="1" applyBorder="1">
      <alignment horizontal="center" vertical="center" wrapText="1"/>
    </xf>
    <xf numFmtId="0" fontId="10" fillId="2" borderId="5" xfId="14" applyFont="1">
      <alignment horizontal="center" vertical="center" wrapText="1"/>
    </xf>
    <xf numFmtId="0" fontId="1" fillId="0" borderId="0" xfId="58" applyBorder="1">
      <alignment horizontal="center" vertical="center" wrapText="1"/>
    </xf>
    <xf numFmtId="0" fontId="10" fillId="3" borderId="5" xfId="33" applyFont="1">
      <alignment horizontal="center" vertical="center" wrapText="1"/>
    </xf>
    <xf numFmtId="0" fontId="10" fillId="7" borderId="17" xfId="35" applyFont="1" applyFill="1" applyBorder="1" applyAlignment="1">
      <alignment horizontal="center" vertical="center" wrapText="1"/>
    </xf>
    <xf numFmtId="0" fontId="10" fillId="7" borderId="23" xfId="35" applyFont="1" applyFill="1" applyBorder="1" applyAlignment="1">
      <alignment horizontal="center" vertical="center" wrapText="1"/>
    </xf>
    <xf numFmtId="0" fontId="10" fillId="7" borderId="17" xfId="34" applyFont="1" applyFill="1" applyBorder="1">
      <alignment horizontal="center" vertical="center" wrapText="1"/>
    </xf>
    <xf numFmtId="0" fontId="10" fillId="7" borderId="23" xfId="34" applyFont="1" applyFill="1" applyBorder="1">
      <alignment horizontal="center" vertical="center" wrapText="1"/>
    </xf>
    <xf numFmtId="0" fontId="10" fillId="3" borderId="17" xfId="33" applyFont="1" applyBorder="1">
      <alignment horizontal="center" vertical="center" wrapText="1"/>
    </xf>
    <xf numFmtId="0" fontId="10" fillId="3" borderId="18" xfId="33" applyFont="1" applyBorder="1">
      <alignment horizontal="center" vertical="center" wrapText="1"/>
    </xf>
    <xf numFmtId="0" fontId="11" fillId="0" borderId="16" xfId="0" applyFont="1" applyBorder="1" applyAlignment="1">
      <alignment horizontal="center" vertical="center" wrapText="1"/>
    </xf>
    <xf numFmtId="0" fontId="11" fillId="7" borderId="23" xfId="0" applyFont="1" applyFill="1" applyBorder="1" applyAlignment="1">
      <alignment horizontal="center" vertical="center" wrapText="1"/>
    </xf>
    <xf numFmtId="0" fontId="0" fillId="0" borderId="23" xfId="0" applyBorder="1" applyAlignment="1">
      <alignment horizontal="center" vertical="center" wrapText="1"/>
    </xf>
    <xf numFmtId="0" fontId="0" fillId="7" borderId="23" xfId="0" applyFill="1" applyBorder="1" applyAlignment="1">
      <alignment horizontal="center" vertical="center" wrapText="1"/>
    </xf>
    <xf numFmtId="0" fontId="14" fillId="7" borderId="17" xfId="34" applyFont="1" applyFill="1" applyBorder="1">
      <alignment horizontal="center" vertical="center" wrapText="1"/>
    </xf>
    <xf numFmtId="0" fontId="14" fillId="7" borderId="23" xfId="34" applyFont="1" applyFill="1" applyBorder="1">
      <alignment horizontal="center" vertical="center" wrapText="1"/>
    </xf>
    <xf numFmtId="165" fontId="9" fillId="2" borderId="16" xfId="51" applyNumberFormat="1" applyFont="1" applyBorder="1">
      <alignment horizontal="center" vertical="center" wrapText="1"/>
    </xf>
    <xf numFmtId="165" fontId="10" fillId="7" borderId="17" xfId="34" applyNumberFormat="1" applyFont="1" applyFill="1" applyBorder="1">
      <alignment horizontal="center" vertical="center" wrapText="1"/>
    </xf>
    <xf numFmtId="165" fontId="10" fillId="7" borderId="23" xfId="34" applyNumberFormat="1" applyFont="1" applyFill="1" applyBorder="1">
      <alignment horizontal="center" vertical="center" wrapText="1"/>
    </xf>
    <xf numFmtId="165" fontId="10" fillId="7" borderId="16" xfId="34" applyNumberFormat="1" applyFont="1" applyFill="1" applyBorder="1">
      <alignment horizontal="center" vertical="center" wrapText="1"/>
    </xf>
    <xf numFmtId="165" fontId="12" fillId="7" borderId="16" xfId="34" applyNumberFormat="1" applyFont="1" applyFill="1" applyBorder="1">
      <alignment horizontal="center" vertical="center" wrapText="1"/>
    </xf>
    <xf numFmtId="0" fontId="10" fillId="7" borderId="16" xfId="35" applyFont="1" applyFill="1" applyBorder="1" applyAlignment="1">
      <alignment horizontal="center" vertical="center" wrapText="1"/>
    </xf>
    <xf numFmtId="0" fontId="14" fillId="7" borderId="16" xfId="34" applyFont="1" applyFill="1" applyBorder="1">
      <alignment horizontal="center" vertical="center" wrapText="1"/>
    </xf>
    <xf numFmtId="0" fontId="10" fillId="7" borderId="16" xfId="34" applyFont="1" applyFill="1" applyBorder="1">
      <alignment horizontal="center" vertical="center" wrapText="1"/>
    </xf>
    <xf numFmtId="0" fontId="10" fillId="3" borderId="20" xfId="41" applyFont="1" applyBorder="1" applyAlignment="1">
      <alignment horizontal="center" vertical="center" wrapText="1"/>
    </xf>
    <xf numFmtId="0" fontId="10" fillId="3" borderId="21" xfId="41" applyFont="1" applyBorder="1" applyAlignment="1">
      <alignment horizontal="center" vertical="center" wrapText="1"/>
    </xf>
    <xf numFmtId="0" fontId="10" fillId="3" borderId="22" xfId="41" applyFont="1" applyBorder="1" applyAlignment="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3" fillId="4" borderId="30" xfId="8" applyFont="1" applyBorder="1">
      <alignment horizontal="center" vertical="center" textRotation="90" wrapText="1"/>
    </xf>
    <xf numFmtId="0" fontId="13" fillId="4" borderId="35" xfId="8" applyFont="1" applyBorder="1">
      <alignment horizontal="center" vertical="center" textRotation="90" wrapText="1"/>
    </xf>
    <xf numFmtId="0" fontId="13" fillId="4" borderId="36" xfId="8" applyFont="1" applyBorder="1">
      <alignment horizontal="center" vertical="center" textRotation="90"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3" fillId="4" borderId="30" xfId="7" applyFont="1" applyBorder="1">
      <alignment horizontal="center" vertical="center" wrapText="1"/>
    </xf>
    <xf numFmtId="0" fontId="13" fillId="4" borderId="35" xfId="7" applyFont="1" applyBorder="1">
      <alignment horizontal="center" vertical="center" wrapText="1"/>
    </xf>
    <xf numFmtId="0" fontId="13" fillId="4" borderId="34" xfId="7" applyFont="1" applyBorder="1">
      <alignment horizontal="center" vertical="center" wrapText="1"/>
    </xf>
    <xf numFmtId="0" fontId="20" fillId="0" borderId="0" xfId="1" applyFont="1" applyAlignment="1">
      <alignment horizontal="left" vertical="top" wrapText="1"/>
    </xf>
    <xf numFmtId="165" fontId="11" fillId="7" borderId="23" xfId="0" applyNumberFormat="1" applyFont="1" applyFill="1" applyBorder="1" applyAlignment="1">
      <alignment horizontal="center" vertical="center" wrapText="1"/>
    </xf>
    <xf numFmtId="0" fontId="3" fillId="0" borderId="0" xfId="1" applyFont="1" applyAlignment="1">
      <alignment horizontal="center" vertical="center" wrapText="1"/>
    </xf>
    <xf numFmtId="0" fontId="13" fillId="4" borderId="37" xfId="8" applyFont="1" applyBorder="1">
      <alignment horizontal="center" vertical="center" textRotation="90" wrapText="1"/>
    </xf>
    <xf numFmtId="0" fontId="13" fillId="4" borderId="31" xfId="9" applyFont="1" applyBorder="1">
      <alignment horizontal="center" vertical="center" wrapText="1"/>
    </xf>
    <xf numFmtId="0" fontId="13" fillId="4" borderId="32" xfId="9" applyFont="1" applyBorder="1">
      <alignment horizontal="center" vertical="center" wrapText="1"/>
    </xf>
    <xf numFmtId="0" fontId="13" fillId="4" borderId="33" xfId="9" applyFont="1" applyBorder="1">
      <alignment horizontal="center" vertical="center" wrapText="1"/>
    </xf>
    <xf numFmtId="0" fontId="13" fillId="4" borderId="37" xfId="9" applyFont="1" applyBorder="1">
      <alignment horizontal="center" vertical="center" wrapText="1"/>
    </xf>
    <xf numFmtId="0" fontId="13" fillId="4" borderId="0" xfId="9" applyFont="1" applyBorder="1">
      <alignment horizontal="center" vertical="center" wrapText="1"/>
    </xf>
    <xf numFmtId="0" fontId="13" fillId="4" borderId="38" xfId="9" applyFont="1" applyBorder="1">
      <alignment horizontal="center" vertical="center" wrapText="1"/>
    </xf>
  </cellXfs>
  <cellStyles count="60">
    <cellStyle name="Default" xfId="1" xr:uid="{00000000-0005-0000-0000-000001000000}"/>
    <cellStyle name="Įprastas" xfId="0" builtinId="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4"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0" xr:uid="{00000000-0005-0000-0000-000015000000}"/>
    <cellStyle name="SvsDataLvl1SummFin" xfId="51" xr:uid="{00000000-0005-0000-0000-000016000000}"/>
    <cellStyle name="SvsDataLvl2" xfId="33" xr:uid="{00000000-0005-0000-0000-000017000000}"/>
    <cellStyle name="SvsDataLvl2CrtEnd" xfId="48" xr:uid="{00000000-0005-0000-0000-000018000000}"/>
    <cellStyle name="SvsDataLvl2CrtName" xfId="45" xr:uid="{00000000-0005-0000-0000-000019000000}"/>
    <cellStyle name="SvsDataLvl2CrtStart" xfId="47" xr:uid="{00000000-0005-0000-0000-00001A000000}"/>
    <cellStyle name="SvsDataLvl2Default" xfId="46" xr:uid="{00000000-0005-0000-0000-00001B000000}"/>
    <cellStyle name="SvsDataLvl2Doer" xfId="49" xr:uid="{00000000-0005-0000-0000-00001C000000}"/>
    <cellStyle name="SvsDataLvl2Owner" xfId="43"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68"/>
  <sheetViews>
    <sheetView tabSelected="1" zoomScale="92" zoomScaleNormal="92" workbookViewId="0">
      <selection activeCell="J2" sqref="J2:K2"/>
    </sheetView>
  </sheetViews>
  <sheetFormatPr defaultColWidth="9.109375" defaultRowHeight="12" customHeight="1" x14ac:dyDescent="0.3"/>
  <cols>
    <col min="1" max="1" width="6.77734375" style="1" customWidth="1"/>
    <col min="2" max="2" width="7.21875" style="1" bestFit="1" customWidth="1"/>
    <col min="3" max="3" width="11.44140625" style="1" customWidth="1"/>
    <col min="4" max="4" width="26.77734375" style="1" customWidth="1"/>
    <col min="5" max="5" width="19" style="1" customWidth="1"/>
    <col min="6" max="6" width="9.5546875" style="1" customWidth="1"/>
    <col min="7" max="7" width="5.77734375" style="1" customWidth="1"/>
    <col min="8" max="8" width="10.33203125" style="1" customWidth="1"/>
    <col min="9" max="9" width="11.44140625" style="1" customWidth="1"/>
    <col min="10" max="10" width="11.109375" style="1" bestFit="1" customWidth="1"/>
    <col min="11" max="11" width="10.5546875" style="1" customWidth="1"/>
    <col min="12" max="16384" width="9.109375" style="1"/>
  </cols>
  <sheetData>
    <row r="2" spans="1:12" ht="103.8" customHeight="1" x14ac:dyDescent="0.3">
      <c r="J2" s="94" t="s">
        <v>137</v>
      </c>
      <c r="K2" s="94"/>
    </row>
    <row r="3" spans="1:12" ht="12" customHeight="1" x14ac:dyDescent="0.3">
      <c r="C3" s="96" t="s">
        <v>128</v>
      </c>
      <c r="D3" s="96"/>
      <c r="E3" s="96"/>
      <c r="F3" s="96"/>
      <c r="G3" s="96"/>
      <c r="H3" s="96"/>
      <c r="I3" s="96"/>
      <c r="J3" s="96"/>
      <c r="K3" s="96"/>
    </row>
    <row r="4" spans="1:12" ht="76.5" customHeight="1" x14ac:dyDescent="0.3">
      <c r="A4" s="2"/>
      <c r="B4" s="2"/>
      <c r="C4" s="96"/>
      <c r="D4" s="96"/>
      <c r="E4" s="96"/>
      <c r="F4" s="96"/>
      <c r="G4" s="96"/>
      <c r="H4" s="96"/>
      <c r="I4" s="96"/>
      <c r="J4" s="96"/>
      <c r="K4" s="96"/>
    </row>
    <row r="5" spans="1:12" ht="12.75" customHeight="1" thickBot="1" x14ac:dyDescent="0.35"/>
    <row r="6" spans="1:12" ht="20.100000000000001" customHeight="1" thickBot="1" x14ac:dyDescent="0.35">
      <c r="A6" s="82" t="s">
        <v>0</v>
      </c>
      <c r="B6" s="83" t="s">
        <v>1</v>
      </c>
      <c r="C6" s="84" t="s">
        <v>2</v>
      </c>
      <c r="D6" s="84"/>
      <c r="E6" s="84"/>
      <c r="F6" s="91" t="s">
        <v>3</v>
      </c>
      <c r="G6" s="85" t="s">
        <v>4</v>
      </c>
      <c r="H6" s="85" t="s">
        <v>5</v>
      </c>
      <c r="I6" s="98"/>
      <c r="J6" s="99"/>
      <c r="K6" s="100"/>
    </row>
    <row r="7" spans="1:12" ht="20.100000000000001" customHeight="1" thickBot="1" x14ac:dyDescent="0.35">
      <c r="A7" s="82"/>
      <c r="B7" s="83"/>
      <c r="C7" s="84"/>
      <c r="D7" s="84"/>
      <c r="E7" s="84"/>
      <c r="F7" s="92"/>
      <c r="G7" s="86"/>
      <c r="H7" s="86"/>
      <c r="I7" s="101"/>
      <c r="J7" s="102"/>
      <c r="K7" s="103"/>
    </row>
    <row r="8" spans="1:12" ht="97.8" customHeight="1" thickBot="1" x14ac:dyDescent="0.35">
      <c r="A8" s="82"/>
      <c r="B8" s="83"/>
      <c r="C8" s="88" t="s">
        <v>6</v>
      </c>
      <c r="D8" s="89" t="s">
        <v>7</v>
      </c>
      <c r="E8" s="90" t="s">
        <v>8</v>
      </c>
      <c r="F8" s="92"/>
      <c r="G8" s="86"/>
      <c r="H8" s="97"/>
      <c r="I8" s="39" t="s">
        <v>129</v>
      </c>
      <c r="J8" s="37" t="s">
        <v>130</v>
      </c>
      <c r="K8" s="36" t="s">
        <v>131</v>
      </c>
    </row>
    <row r="9" spans="1:12" ht="14.1" customHeight="1" x14ac:dyDescent="0.3">
      <c r="A9" s="82"/>
      <c r="B9" s="83"/>
      <c r="C9" s="88"/>
      <c r="D9" s="89"/>
      <c r="E9" s="90"/>
      <c r="F9" s="93"/>
      <c r="G9" s="87"/>
      <c r="H9" s="87"/>
      <c r="I9" s="38" t="s">
        <v>9</v>
      </c>
      <c r="J9" s="12" t="s">
        <v>9</v>
      </c>
      <c r="K9" s="12" t="s">
        <v>9</v>
      </c>
    </row>
    <row r="10" spans="1:12" ht="24.45" customHeight="1" x14ac:dyDescent="0.3">
      <c r="A10" s="4">
        <v>1</v>
      </c>
      <c r="B10" s="5">
        <v>2</v>
      </c>
      <c r="C10" s="5">
        <v>3</v>
      </c>
      <c r="D10" s="5">
        <v>4</v>
      </c>
      <c r="E10" s="5">
        <v>5</v>
      </c>
      <c r="F10" s="5">
        <v>6</v>
      </c>
      <c r="G10" s="5">
        <v>7</v>
      </c>
      <c r="H10" s="5">
        <v>8</v>
      </c>
      <c r="I10" s="5">
        <v>9</v>
      </c>
      <c r="J10" s="5">
        <v>10</v>
      </c>
      <c r="K10" s="5">
        <v>11</v>
      </c>
    </row>
    <row r="11" spans="1:12" ht="67.5" customHeight="1" x14ac:dyDescent="0.3">
      <c r="A11" s="49" t="s">
        <v>10</v>
      </c>
      <c r="B11" s="46" t="s">
        <v>11</v>
      </c>
      <c r="C11" s="20" t="s">
        <v>12</v>
      </c>
      <c r="D11" s="14" t="s">
        <v>97</v>
      </c>
      <c r="E11" s="14" t="s">
        <v>107</v>
      </c>
      <c r="F11" s="19" t="s">
        <v>106</v>
      </c>
      <c r="G11" s="20" t="s">
        <v>13</v>
      </c>
      <c r="H11" s="20" t="s">
        <v>58</v>
      </c>
      <c r="I11" s="15">
        <v>4000</v>
      </c>
      <c r="J11" s="15">
        <v>4690.3999999999996</v>
      </c>
      <c r="K11" s="15">
        <v>3166.09</v>
      </c>
    </row>
    <row r="12" spans="1:12" ht="45" customHeight="1" x14ac:dyDescent="0.3">
      <c r="A12" s="49"/>
      <c r="B12" s="46"/>
      <c r="C12" s="20" t="s">
        <v>14</v>
      </c>
      <c r="D12" s="14" t="s">
        <v>15</v>
      </c>
      <c r="E12" s="14" t="s">
        <v>98</v>
      </c>
      <c r="F12" s="19" t="s">
        <v>106</v>
      </c>
      <c r="G12" s="20" t="s">
        <v>13</v>
      </c>
      <c r="H12" s="20" t="s">
        <v>58</v>
      </c>
      <c r="I12" s="15">
        <v>700</v>
      </c>
      <c r="J12" s="15">
        <v>1200</v>
      </c>
      <c r="K12" s="40">
        <v>1451.6</v>
      </c>
    </row>
    <row r="13" spans="1:12" ht="88.5" customHeight="1" x14ac:dyDescent="0.3">
      <c r="A13" s="49"/>
      <c r="B13" s="46"/>
      <c r="C13" s="21" t="s">
        <v>18</v>
      </c>
      <c r="D13" s="23" t="s">
        <v>19</v>
      </c>
      <c r="E13" s="44" t="s">
        <v>132</v>
      </c>
      <c r="F13" s="19" t="s">
        <v>113</v>
      </c>
      <c r="G13" s="21" t="s">
        <v>20</v>
      </c>
      <c r="H13" s="21" t="s">
        <v>96</v>
      </c>
      <c r="I13" s="18">
        <v>510</v>
      </c>
      <c r="J13" s="18">
        <v>66</v>
      </c>
      <c r="K13" s="18">
        <v>222.47</v>
      </c>
      <c r="L13" s="45"/>
    </row>
    <row r="14" spans="1:12" ht="97.5" customHeight="1" x14ac:dyDescent="0.3">
      <c r="A14" s="49"/>
      <c r="B14" s="46"/>
      <c r="C14" s="21" t="s">
        <v>100</v>
      </c>
      <c r="D14" s="14" t="s">
        <v>101</v>
      </c>
      <c r="E14" s="14" t="s">
        <v>108</v>
      </c>
      <c r="F14" s="19" t="s">
        <v>109</v>
      </c>
      <c r="G14" s="21" t="s">
        <v>20</v>
      </c>
      <c r="H14" s="21" t="s">
        <v>102</v>
      </c>
      <c r="I14" s="18">
        <v>1940</v>
      </c>
      <c r="J14" s="18">
        <v>1000</v>
      </c>
      <c r="K14" s="18">
        <v>1000</v>
      </c>
    </row>
    <row r="15" spans="1:12" ht="12.75" customHeight="1" x14ac:dyDescent="0.3">
      <c r="A15" s="49"/>
      <c r="B15" s="46"/>
      <c r="C15" s="50" t="s">
        <v>21</v>
      </c>
      <c r="D15" s="50"/>
      <c r="E15" s="50"/>
      <c r="F15" s="50"/>
      <c r="G15" s="50"/>
      <c r="H15" s="50"/>
      <c r="I15" s="6">
        <f>SUM(I11:I14)</f>
        <v>7150</v>
      </c>
      <c r="J15" s="6">
        <f>SUM(J11:J14)</f>
        <v>6956.4</v>
      </c>
      <c r="K15" s="6">
        <f>SUM(K11:K14)</f>
        <v>5840.1600000000008</v>
      </c>
    </row>
    <row r="16" spans="1:12" ht="45" customHeight="1" x14ac:dyDescent="0.3">
      <c r="A16" s="49"/>
      <c r="B16" s="46" t="s">
        <v>22</v>
      </c>
      <c r="C16" s="20" t="s">
        <v>23</v>
      </c>
      <c r="D16" s="14" t="s">
        <v>24</v>
      </c>
      <c r="E16" s="14" t="s">
        <v>25</v>
      </c>
      <c r="F16" s="19" t="s">
        <v>106</v>
      </c>
      <c r="G16" s="20" t="s">
        <v>13</v>
      </c>
      <c r="H16" s="20" t="s">
        <v>58</v>
      </c>
      <c r="I16" s="15">
        <v>4765</v>
      </c>
      <c r="J16" s="15">
        <v>4765.8</v>
      </c>
      <c r="K16" s="15">
        <v>5035.6000000000004</v>
      </c>
    </row>
    <row r="17" spans="1:11" ht="33.75" customHeight="1" x14ac:dyDescent="0.3">
      <c r="A17" s="49"/>
      <c r="B17" s="46"/>
      <c r="C17" s="20" t="s">
        <v>26</v>
      </c>
      <c r="D17" s="14" t="s">
        <v>27</v>
      </c>
      <c r="E17" s="14" t="s">
        <v>28</v>
      </c>
      <c r="F17" s="19" t="s">
        <v>110</v>
      </c>
      <c r="G17" s="20" t="s">
        <v>13</v>
      </c>
      <c r="H17" s="20" t="s">
        <v>58</v>
      </c>
      <c r="I17" s="26">
        <v>290</v>
      </c>
      <c r="J17" s="26">
        <v>294.2</v>
      </c>
      <c r="K17" s="15">
        <v>311.39</v>
      </c>
    </row>
    <row r="18" spans="1:11" ht="49.5" customHeight="1" x14ac:dyDescent="0.3">
      <c r="A18" s="49"/>
      <c r="B18" s="46"/>
      <c r="C18" s="20" t="s">
        <v>29</v>
      </c>
      <c r="D18" s="14" t="s">
        <v>30</v>
      </c>
      <c r="E18" s="14" t="s">
        <v>17</v>
      </c>
      <c r="F18" s="19" t="s">
        <v>106</v>
      </c>
      <c r="G18" s="20" t="s">
        <v>13</v>
      </c>
      <c r="H18" s="20" t="s">
        <v>16</v>
      </c>
      <c r="I18" s="15">
        <v>219</v>
      </c>
      <c r="J18" s="15">
        <v>219</v>
      </c>
      <c r="K18" s="40">
        <v>185.2</v>
      </c>
    </row>
    <row r="19" spans="1:11" ht="13.5" customHeight="1" x14ac:dyDescent="0.3">
      <c r="A19" s="49"/>
      <c r="B19" s="46"/>
      <c r="C19" s="78" t="s">
        <v>31</v>
      </c>
      <c r="D19" s="76" t="s">
        <v>32</v>
      </c>
      <c r="E19" s="76" t="s">
        <v>33</v>
      </c>
      <c r="F19" s="69" t="s">
        <v>106</v>
      </c>
      <c r="G19" s="78" t="s">
        <v>13</v>
      </c>
      <c r="H19" s="61" t="s">
        <v>16</v>
      </c>
      <c r="I19" s="74">
        <v>8294.2999999999993</v>
      </c>
      <c r="J19" s="74">
        <v>5570.3</v>
      </c>
      <c r="K19" s="75">
        <v>8666.1</v>
      </c>
    </row>
    <row r="20" spans="1:11" ht="21" customHeight="1" x14ac:dyDescent="0.3">
      <c r="A20" s="49"/>
      <c r="B20" s="46"/>
      <c r="C20" s="78"/>
      <c r="D20" s="76"/>
      <c r="E20" s="76"/>
      <c r="F20" s="70"/>
      <c r="G20" s="78"/>
      <c r="H20" s="62"/>
      <c r="I20" s="74"/>
      <c r="J20" s="74"/>
      <c r="K20" s="75"/>
    </row>
    <row r="21" spans="1:11" ht="30" customHeight="1" x14ac:dyDescent="0.3">
      <c r="A21" s="49"/>
      <c r="B21" s="46"/>
      <c r="C21" s="78" t="s">
        <v>34</v>
      </c>
      <c r="D21" s="76" t="s">
        <v>35</v>
      </c>
      <c r="E21" s="76" t="s">
        <v>36</v>
      </c>
      <c r="F21" s="77" t="s">
        <v>105</v>
      </c>
      <c r="G21" s="78" t="s">
        <v>13</v>
      </c>
      <c r="H21" s="78" t="s">
        <v>58</v>
      </c>
      <c r="I21" s="74">
        <v>48</v>
      </c>
      <c r="J21" s="74">
        <v>60</v>
      </c>
      <c r="K21" s="75">
        <v>0</v>
      </c>
    </row>
    <row r="22" spans="1:11" ht="45" customHeight="1" x14ac:dyDescent="0.3">
      <c r="A22" s="49"/>
      <c r="B22" s="46"/>
      <c r="C22" s="78"/>
      <c r="D22" s="76"/>
      <c r="E22" s="76"/>
      <c r="F22" s="77"/>
      <c r="G22" s="78"/>
      <c r="H22" s="78"/>
      <c r="I22" s="74"/>
      <c r="J22" s="74"/>
      <c r="K22" s="75"/>
    </row>
    <row r="23" spans="1:11" ht="33.75" customHeight="1" x14ac:dyDescent="0.3">
      <c r="A23" s="49"/>
      <c r="B23" s="46"/>
      <c r="C23" s="20" t="s">
        <v>37</v>
      </c>
      <c r="D23" s="14" t="s">
        <v>38</v>
      </c>
      <c r="E23" s="14" t="s">
        <v>39</v>
      </c>
      <c r="F23" s="19" t="s">
        <v>110</v>
      </c>
      <c r="G23" s="20" t="s">
        <v>13</v>
      </c>
      <c r="H23" s="20" t="s">
        <v>58</v>
      </c>
      <c r="I23" s="15">
        <v>77.8</v>
      </c>
      <c r="J23" s="15">
        <v>1054.8</v>
      </c>
      <c r="K23" s="15">
        <v>141.53</v>
      </c>
    </row>
    <row r="24" spans="1:11" ht="157.5" customHeight="1" x14ac:dyDescent="0.3">
      <c r="A24" s="49"/>
      <c r="B24" s="46"/>
      <c r="C24" s="20" t="s">
        <v>40</v>
      </c>
      <c r="D24" s="24" t="s">
        <v>83</v>
      </c>
      <c r="E24" s="24" t="s">
        <v>84</v>
      </c>
      <c r="F24" s="19" t="s">
        <v>114</v>
      </c>
      <c r="G24" s="17" t="s">
        <v>20</v>
      </c>
      <c r="H24" s="17" t="s">
        <v>58</v>
      </c>
      <c r="I24" s="16">
        <v>977</v>
      </c>
      <c r="J24" s="16">
        <v>977</v>
      </c>
      <c r="K24" s="16">
        <v>258</v>
      </c>
    </row>
    <row r="25" spans="1:11" ht="12.75" customHeight="1" x14ac:dyDescent="0.3">
      <c r="A25" s="49"/>
      <c r="B25" s="46"/>
      <c r="C25" s="79" t="s">
        <v>41</v>
      </c>
      <c r="D25" s="80"/>
      <c r="E25" s="80"/>
      <c r="F25" s="80"/>
      <c r="G25" s="80"/>
      <c r="H25" s="81"/>
      <c r="I25" s="7">
        <f>SUM(I16:I24)</f>
        <v>14671.099999999999</v>
      </c>
      <c r="J25" s="7">
        <f>SUM(J16:J24)</f>
        <v>12941.099999999999</v>
      </c>
      <c r="K25" s="7">
        <f>SUM(K16:K24)</f>
        <v>14597.820000000002</v>
      </c>
    </row>
    <row r="26" spans="1:11" ht="39" customHeight="1" x14ac:dyDescent="0.3">
      <c r="A26" s="49"/>
      <c r="B26" s="63" t="s">
        <v>133</v>
      </c>
      <c r="C26" s="21" t="s">
        <v>42</v>
      </c>
      <c r="D26" s="23" t="s">
        <v>43</v>
      </c>
      <c r="E26" s="23" t="s">
        <v>44</v>
      </c>
      <c r="F26" s="21" t="s">
        <v>115</v>
      </c>
      <c r="G26" s="21" t="s">
        <v>45</v>
      </c>
      <c r="H26" s="21" t="s">
        <v>58</v>
      </c>
      <c r="I26" s="18">
        <v>200</v>
      </c>
      <c r="J26" s="18">
        <v>200</v>
      </c>
      <c r="K26" s="18">
        <v>0</v>
      </c>
    </row>
    <row r="27" spans="1:11" ht="12.75" customHeight="1" x14ac:dyDescent="0.3">
      <c r="A27" s="49"/>
      <c r="B27" s="64"/>
      <c r="C27" s="50" t="s">
        <v>46</v>
      </c>
      <c r="D27" s="50"/>
      <c r="E27" s="50"/>
      <c r="F27" s="50"/>
      <c r="G27" s="50"/>
      <c r="H27" s="50"/>
      <c r="I27" s="6">
        <f>SUM(I26)</f>
        <v>200</v>
      </c>
      <c r="J27" s="6">
        <f>SUM(J26)</f>
        <v>200</v>
      </c>
      <c r="K27" s="6">
        <f>SUM(K26)</f>
        <v>0</v>
      </c>
    </row>
    <row r="28" spans="1:11" ht="34.5" customHeight="1" x14ac:dyDescent="0.3">
      <c r="A28" s="49"/>
      <c r="B28" s="46" t="s">
        <v>134</v>
      </c>
      <c r="C28" s="21" t="s">
        <v>47</v>
      </c>
      <c r="D28" s="23" t="s">
        <v>95</v>
      </c>
      <c r="E28" s="23" t="s">
        <v>48</v>
      </c>
      <c r="F28" s="19" t="s">
        <v>118</v>
      </c>
      <c r="G28" s="21" t="s">
        <v>13</v>
      </c>
      <c r="H28" s="21" t="s">
        <v>58</v>
      </c>
      <c r="I28" s="18">
        <v>120</v>
      </c>
      <c r="J28" s="18">
        <v>120</v>
      </c>
      <c r="K28" s="41">
        <v>147.80000000000001</v>
      </c>
    </row>
    <row r="29" spans="1:11" ht="123.6" customHeight="1" x14ac:dyDescent="0.3">
      <c r="A29" s="49"/>
      <c r="B29" s="46"/>
      <c r="C29" s="20" t="s">
        <v>82</v>
      </c>
      <c r="D29" s="14" t="s">
        <v>85</v>
      </c>
      <c r="E29" s="14" t="s">
        <v>88</v>
      </c>
      <c r="F29" s="19" t="s">
        <v>106</v>
      </c>
      <c r="G29" s="20" t="s">
        <v>13</v>
      </c>
      <c r="H29" s="20" t="s">
        <v>58</v>
      </c>
      <c r="I29" s="15">
        <v>5</v>
      </c>
      <c r="J29" s="15">
        <v>5</v>
      </c>
      <c r="K29" s="15">
        <v>2.69</v>
      </c>
    </row>
    <row r="30" spans="1:11" ht="39" customHeight="1" x14ac:dyDescent="0.3">
      <c r="A30" s="49"/>
      <c r="B30" s="46"/>
      <c r="C30" s="21" t="s">
        <v>116</v>
      </c>
      <c r="D30" s="23" t="s">
        <v>127</v>
      </c>
      <c r="E30" s="23" t="s">
        <v>126</v>
      </c>
      <c r="F30" s="21" t="s">
        <v>115</v>
      </c>
      <c r="G30" s="21" t="s">
        <v>112</v>
      </c>
      <c r="H30" s="21" t="s">
        <v>58</v>
      </c>
      <c r="I30" s="18">
        <v>0</v>
      </c>
      <c r="J30" s="18">
        <v>0</v>
      </c>
      <c r="K30" s="41">
        <v>2.4</v>
      </c>
    </row>
    <row r="31" spans="1:11" ht="34.5" customHeight="1" x14ac:dyDescent="0.3">
      <c r="A31" s="49"/>
      <c r="B31" s="46"/>
      <c r="C31" s="25" t="s">
        <v>117</v>
      </c>
      <c r="D31" s="34" t="s">
        <v>103</v>
      </c>
      <c r="E31" s="34" t="s">
        <v>104</v>
      </c>
      <c r="F31" s="35" t="s">
        <v>110</v>
      </c>
      <c r="G31" s="25" t="s">
        <v>45</v>
      </c>
      <c r="H31" s="31" t="s">
        <v>58</v>
      </c>
      <c r="I31" s="26">
        <v>20</v>
      </c>
      <c r="J31" s="26">
        <v>0</v>
      </c>
      <c r="K31" s="43">
        <v>0</v>
      </c>
    </row>
    <row r="32" spans="1:11" ht="12.75" customHeight="1" x14ac:dyDescent="0.3">
      <c r="A32" s="49"/>
      <c r="B32" s="46"/>
      <c r="C32" s="50" t="s">
        <v>49</v>
      </c>
      <c r="D32" s="50"/>
      <c r="E32" s="50"/>
      <c r="F32" s="50"/>
      <c r="G32" s="50"/>
      <c r="H32" s="50"/>
      <c r="I32" s="6">
        <f>SUM(I28:I31)</f>
        <v>145</v>
      </c>
      <c r="J32" s="6">
        <f>SUM(J28:J31)</f>
        <v>125</v>
      </c>
      <c r="K32" s="6">
        <f>SUM(K28:K31)</f>
        <v>152.89000000000001</v>
      </c>
    </row>
    <row r="33" spans="1:11" ht="67.5" customHeight="1" x14ac:dyDescent="0.3">
      <c r="A33" s="49"/>
      <c r="B33" s="63" t="s">
        <v>135</v>
      </c>
      <c r="C33" s="31" t="s">
        <v>125</v>
      </c>
      <c r="D33" s="32" t="s">
        <v>122</v>
      </c>
      <c r="E33" s="32" t="s">
        <v>123</v>
      </c>
      <c r="F33" s="31" t="s">
        <v>110</v>
      </c>
      <c r="G33" s="31" t="s">
        <v>13</v>
      </c>
      <c r="H33" s="31" t="s">
        <v>58</v>
      </c>
      <c r="I33" s="33">
        <v>500</v>
      </c>
      <c r="J33" s="33">
        <v>500</v>
      </c>
      <c r="K33" s="41">
        <v>0</v>
      </c>
    </row>
    <row r="34" spans="1:11" ht="12.75" customHeight="1" x14ac:dyDescent="0.3">
      <c r="A34" s="49"/>
      <c r="B34" s="64"/>
      <c r="C34" s="50" t="s">
        <v>124</v>
      </c>
      <c r="D34" s="50"/>
      <c r="E34" s="50"/>
      <c r="F34" s="50"/>
      <c r="G34" s="50"/>
      <c r="H34" s="50"/>
      <c r="I34" s="6">
        <f>SUM(I33)</f>
        <v>500</v>
      </c>
      <c r="J34" s="6">
        <f>SUM(J33)</f>
        <v>500</v>
      </c>
      <c r="K34" s="6">
        <f>SUM(K33)</f>
        <v>0</v>
      </c>
    </row>
    <row r="35" spans="1:11" ht="12.75" customHeight="1" x14ac:dyDescent="0.3">
      <c r="A35" s="49"/>
      <c r="B35" s="51" t="s">
        <v>50</v>
      </c>
      <c r="C35" s="51"/>
      <c r="D35" s="51"/>
      <c r="E35" s="51"/>
      <c r="F35" s="51"/>
      <c r="G35" s="51"/>
      <c r="H35" s="51"/>
      <c r="I35" s="8">
        <f>I32+I27+I25+I15</f>
        <v>22166.1</v>
      </c>
      <c r="J35" s="8">
        <f>J32+J27+J25+J15</f>
        <v>20222.5</v>
      </c>
      <c r="K35" s="8">
        <f>K32+K27+K25+K15</f>
        <v>20590.870000000003</v>
      </c>
    </row>
    <row r="36" spans="1:11" ht="35.25" customHeight="1" x14ac:dyDescent="0.3">
      <c r="A36" s="49" t="s">
        <v>51</v>
      </c>
      <c r="B36" s="63" t="s">
        <v>52</v>
      </c>
      <c r="C36" s="20" t="s">
        <v>93</v>
      </c>
      <c r="D36" s="14" t="s">
        <v>93</v>
      </c>
      <c r="E36" s="14" t="s">
        <v>94</v>
      </c>
      <c r="F36" s="19" t="s">
        <v>94</v>
      </c>
      <c r="G36" s="20" t="s">
        <v>94</v>
      </c>
      <c r="H36" s="20" t="s">
        <v>94</v>
      </c>
      <c r="I36" s="15" t="s">
        <v>94</v>
      </c>
      <c r="J36" s="15" t="s">
        <v>17</v>
      </c>
      <c r="K36" s="15" t="s">
        <v>17</v>
      </c>
    </row>
    <row r="37" spans="1:11" ht="12.75" customHeight="1" x14ac:dyDescent="0.3">
      <c r="A37" s="49"/>
      <c r="B37" s="64"/>
      <c r="C37" s="50" t="s">
        <v>53</v>
      </c>
      <c r="D37" s="50"/>
      <c r="E37" s="50"/>
      <c r="F37" s="50"/>
      <c r="G37" s="50"/>
      <c r="H37" s="50"/>
      <c r="I37" s="6">
        <f>SUM(I36:I36)</f>
        <v>0</v>
      </c>
      <c r="J37" s="6">
        <f t="shared" ref="J37:K37" si="0">SUM(J36:J36)</f>
        <v>0</v>
      </c>
      <c r="K37" s="6">
        <f t="shared" si="0"/>
        <v>0</v>
      </c>
    </row>
    <row r="38" spans="1:11" ht="37.799999999999997" customHeight="1" x14ac:dyDescent="0.3">
      <c r="A38" s="49"/>
      <c r="B38" s="46" t="s">
        <v>54</v>
      </c>
      <c r="C38" s="61" t="s">
        <v>55</v>
      </c>
      <c r="D38" s="59" t="s">
        <v>86</v>
      </c>
      <c r="E38" s="59" t="s">
        <v>99</v>
      </c>
      <c r="F38" s="69" t="s">
        <v>113</v>
      </c>
      <c r="G38" s="61" t="s">
        <v>45</v>
      </c>
      <c r="H38" s="61" t="s">
        <v>58</v>
      </c>
      <c r="I38" s="72">
        <v>340.6</v>
      </c>
      <c r="J38" s="72">
        <v>340.6</v>
      </c>
      <c r="K38" s="72">
        <f>1.3+209.6</f>
        <v>210.9</v>
      </c>
    </row>
    <row r="39" spans="1:11" ht="16.2" customHeight="1" x14ac:dyDescent="0.3">
      <c r="A39" s="49"/>
      <c r="B39" s="46"/>
      <c r="C39" s="66"/>
      <c r="D39" s="66"/>
      <c r="E39" s="66"/>
      <c r="F39" s="70"/>
      <c r="G39" s="66"/>
      <c r="H39" s="66"/>
      <c r="I39" s="95"/>
      <c r="J39" s="95"/>
      <c r="K39" s="95"/>
    </row>
    <row r="40" spans="1:11" ht="37.200000000000003" customHeight="1" x14ac:dyDescent="0.3">
      <c r="A40" s="49"/>
      <c r="B40" s="46"/>
      <c r="C40" s="67"/>
      <c r="D40" s="67"/>
      <c r="E40" s="68"/>
      <c r="F40" s="68"/>
      <c r="G40" s="68"/>
      <c r="H40" s="68"/>
      <c r="I40" s="68"/>
      <c r="J40" s="68"/>
      <c r="K40" s="68"/>
    </row>
    <row r="41" spans="1:11" ht="34.200000000000003" customHeight="1" x14ac:dyDescent="0.3">
      <c r="A41" s="49"/>
      <c r="B41" s="46"/>
      <c r="C41" s="67"/>
      <c r="D41" s="67"/>
      <c r="E41" s="68"/>
      <c r="F41" s="68"/>
      <c r="G41" s="68"/>
      <c r="H41" s="68"/>
      <c r="I41" s="68"/>
      <c r="J41" s="68"/>
      <c r="K41" s="68"/>
    </row>
    <row r="42" spans="1:11" ht="97.8" customHeight="1" x14ac:dyDescent="0.3">
      <c r="A42" s="49"/>
      <c r="B42" s="46"/>
      <c r="C42" s="67"/>
      <c r="D42" s="67"/>
      <c r="E42" s="68"/>
      <c r="F42" s="68"/>
      <c r="G42" s="68"/>
      <c r="H42" s="68"/>
      <c r="I42" s="68"/>
      <c r="J42" s="68"/>
      <c r="K42" s="68"/>
    </row>
    <row r="43" spans="1:11" ht="33.75" customHeight="1" x14ac:dyDescent="0.3">
      <c r="A43" s="49"/>
      <c r="B43" s="46"/>
      <c r="C43" s="21" t="s">
        <v>56</v>
      </c>
      <c r="D43" s="23" t="s">
        <v>57</v>
      </c>
      <c r="E43" s="23" t="s">
        <v>17</v>
      </c>
      <c r="F43" s="19" t="s">
        <v>106</v>
      </c>
      <c r="G43" s="21" t="s">
        <v>45</v>
      </c>
      <c r="H43" s="21" t="s">
        <v>58</v>
      </c>
      <c r="I43" s="18">
        <v>1604.9</v>
      </c>
      <c r="J43" s="18">
        <v>1568</v>
      </c>
      <c r="K43" s="41">
        <v>1681.9</v>
      </c>
    </row>
    <row r="44" spans="1:11" ht="51" customHeight="1" x14ac:dyDescent="0.3">
      <c r="A44" s="49"/>
      <c r="B44" s="46"/>
      <c r="C44" s="61" t="s">
        <v>92</v>
      </c>
      <c r="D44" s="59" t="s">
        <v>89</v>
      </c>
      <c r="E44" s="59" t="s">
        <v>90</v>
      </c>
      <c r="F44" s="69" t="s">
        <v>111</v>
      </c>
      <c r="G44" s="61" t="s">
        <v>91</v>
      </c>
      <c r="H44" s="61" t="s">
        <v>58</v>
      </c>
      <c r="I44" s="72">
        <v>0</v>
      </c>
      <c r="J44" s="72">
        <v>0</v>
      </c>
      <c r="K44" s="72">
        <v>0</v>
      </c>
    </row>
    <row r="45" spans="1:11" ht="33.75" customHeight="1" x14ac:dyDescent="0.3">
      <c r="A45" s="49"/>
      <c r="B45" s="46"/>
      <c r="C45" s="62"/>
      <c r="D45" s="60"/>
      <c r="E45" s="60"/>
      <c r="F45" s="70"/>
      <c r="G45" s="62"/>
      <c r="H45" s="62"/>
      <c r="I45" s="73"/>
      <c r="J45" s="73"/>
      <c r="K45" s="73"/>
    </row>
    <row r="46" spans="1:11" x14ac:dyDescent="0.3">
      <c r="A46" s="49"/>
      <c r="B46" s="46"/>
      <c r="C46" s="50" t="s">
        <v>59</v>
      </c>
      <c r="D46" s="50"/>
      <c r="E46" s="50"/>
      <c r="F46" s="50"/>
      <c r="G46" s="50"/>
      <c r="H46" s="50"/>
      <c r="I46" s="6">
        <f>SUM(I38:I45)</f>
        <v>1945.5</v>
      </c>
      <c r="J46" s="6">
        <f>SUM(J38:J45)</f>
        <v>1908.6</v>
      </c>
      <c r="K46" s="6">
        <f>SUM(K38:K45)</f>
        <v>1892.8000000000002</v>
      </c>
    </row>
    <row r="47" spans="1:11" ht="57.45" customHeight="1" x14ac:dyDescent="0.3">
      <c r="A47" s="49"/>
      <c r="B47" s="46" t="s">
        <v>60</v>
      </c>
      <c r="C47" s="20" t="s">
        <v>61</v>
      </c>
      <c r="D47" s="14" t="s">
        <v>62</v>
      </c>
      <c r="E47" s="14" t="s">
        <v>63</v>
      </c>
      <c r="F47" s="19" t="s">
        <v>136</v>
      </c>
      <c r="G47" s="20" t="s">
        <v>20</v>
      </c>
      <c r="H47" s="20" t="s">
        <v>58</v>
      </c>
      <c r="I47" s="15">
        <v>1500</v>
      </c>
      <c r="J47" s="15">
        <v>205</v>
      </c>
      <c r="K47" s="40">
        <v>607.6</v>
      </c>
    </row>
    <row r="48" spans="1:11" ht="113.4" customHeight="1" x14ac:dyDescent="0.3">
      <c r="A48" s="49"/>
      <c r="B48" s="46"/>
      <c r="C48" s="27" t="s">
        <v>87</v>
      </c>
      <c r="D48" s="23" t="s">
        <v>119</v>
      </c>
      <c r="E48" s="30" t="s">
        <v>120</v>
      </c>
      <c r="F48" s="19" t="s">
        <v>106</v>
      </c>
      <c r="G48" s="21" t="s">
        <v>121</v>
      </c>
      <c r="H48" s="21" t="s">
        <v>58</v>
      </c>
      <c r="I48" s="28">
        <v>122</v>
      </c>
      <c r="J48" s="28">
        <v>70</v>
      </c>
      <c r="K48" s="42">
        <v>21.8</v>
      </c>
    </row>
    <row r="49" spans="1:23" ht="12.75" customHeight="1" x14ac:dyDescent="0.3">
      <c r="A49" s="49"/>
      <c r="B49" s="46"/>
      <c r="C49" s="50" t="s">
        <v>64</v>
      </c>
      <c r="D49" s="65"/>
      <c r="E49" s="65"/>
      <c r="F49" s="65"/>
      <c r="G49" s="65"/>
      <c r="H49" s="65"/>
      <c r="I49" s="6">
        <f>SUM(I47:I48)</f>
        <v>1622</v>
      </c>
      <c r="J49" s="6">
        <f>SUM(J47:J48)</f>
        <v>275</v>
      </c>
      <c r="K49" s="6">
        <f>SUM(K47:K48)</f>
        <v>629.4</v>
      </c>
    </row>
    <row r="50" spans="1:23" ht="12.75" customHeight="1" x14ac:dyDescent="0.3">
      <c r="A50" s="49"/>
      <c r="B50" s="51" t="s">
        <v>65</v>
      </c>
      <c r="C50" s="51"/>
      <c r="D50" s="51"/>
      <c r="E50" s="51"/>
      <c r="F50" s="51"/>
      <c r="G50" s="51"/>
      <c r="H50" s="51"/>
      <c r="I50" s="71">
        <f>I49+I46+I37</f>
        <v>3567.5</v>
      </c>
      <c r="J50" s="71">
        <f>J49+J46+J37</f>
        <v>2183.6</v>
      </c>
      <c r="K50" s="71">
        <f>K49+K46+K37</f>
        <v>2522.2000000000003</v>
      </c>
    </row>
    <row r="51" spans="1:23" ht="12.75" customHeight="1" x14ac:dyDescent="0.3">
      <c r="A51" s="49"/>
      <c r="B51" s="51"/>
      <c r="C51" s="51"/>
      <c r="D51" s="51"/>
      <c r="E51" s="51"/>
      <c r="F51" s="51"/>
      <c r="G51" s="51"/>
      <c r="H51" s="51"/>
      <c r="I51" s="71"/>
      <c r="J51" s="71"/>
      <c r="K51" s="71"/>
    </row>
    <row r="52" spans="1:23" ht="33.75" customHeight="1" x14ac:dyDescent="0.3">
      <c r="A52" s="49" t="s">
        <v>66</v>
      </c>
      <c r="B52" s="46" t="s">
        <v>67</v>
      </c>
      <c r="C52" s="20" t="s">
        <v>68</v>
      </c>
      <c r="D52" s="14" t="s">
        <v>69</v>
      </c>
      <c r="E52" s="14" t="s">
        <v>70</v>
      </c>
      <c r="F52" s="19" t="s">
        <v>106</v>
      </c>
      <c r="G52" s="20" t="s">
        <v>13</v>
      </c>
      <c r="H52" s="20" t="s">
        <v>58</v>
      </c>
      <c r="I52" s="15">
        <v>5</v>
      </c>
      <c r="J52" s="15">
        <v>5</v>
      </c>
      <c r="K52" s="40">
        <v>5</v>
      </c>
    </row>
    <row r="53" spans="1:23" ht="12.75" customHeight="1" x14ac:dyDescent="0.3">
      <c r="A53" s="49"/>
      <c r="B53" s="46"/>
      <c r="C53" s="50" t="s">
        <v>71</v>
      </c>
      <c r="D53" s="50"/>
      <c r="E53" s="50"/>
      <c r="F53" s="50"/>
      <c r="G53" s="50"/>
      <c r="H53" s="50"/>
      <c r="I53" s="6">
        <f>SUM(I52:I52)</f>
        <v>5</v>
      </c>
      <c r="J53" s="6">
        <f>SUM(J52:J52)</f>
        <v>5</v>
      </c>
      <c r="K53" s="6">
        <f>SUM(K52:K52)</f>
        <v>5</v>
      </c>
    </row>
    <row r="54" spans="1:23" ht="12.75" customHeight="1" x14ac:dyDescent="0.3">
      <c r="A54" s="49"/>
      <c r="B54" s="51" t="s">
        <v>72</v>
      </c>
      <c r="C54" s="51"/>
      <c r="D54" s="51"/>
      <c r="E54" s="51"/>
      <c r="F54" s="51"/>
      <c r="G54" s="51"/>
      <c r="H54" s="51"/>
      <c r="I54" s="8">
        <f>SUM(I53)</f>
        <v>5</v>
      </c>
      <c r="J54" s="8">
        <f>SUM(J53)</f>
        <v>5</v>
      </c>
      <c r="K54" s="8">
        <f>SUM(K53)</f>
        <v>5</v>
      </c>
    </row>
    <row r="55" spans="1:23" ht="51" customHeight="1" x14ac:dyDescent="0.3">
      <c r="A55" s="49" t="s">
        <v>73</v>
      </c>
      <c r="B55" s="46" t="s">
        <v>74</v>
      </c>
      <c r="C55" s="13" t="s">
        <v>75</v>
      </c>
      <c r="D55" s="13" t="s">
        <v>76</v>
      </c>
      <c r="E55" s="13" t="s">
        <v>77</v>
      </c>
      <c r="F55" s="19" t="s">
        <v>106</v>
      </c>
      <c r="G55" s="13" t="s">
        <v>13</v>
      </c>
      <c r="H55" s="13" t="s">
        <v>58</v>
      </c>
      <c r="I55" s="29">
        <v>3</v>
      </c>
      <c r="J55" s="29">
        <v>3</v>
      </c>
      <c r="K55" s="29">
        <v>1.7</v>
      </c>
    </row>
    <row r="56" spans="1:23" s="3" customFormat="1" ht="11.25" customHeight="1" x14ac:dyDescent="0.3">
      <c r="A56" s="49"/>
      <c r="B56" s="46"/>
      <c r="C56" s="47" t="s">
        <v>78</v>
      </c>
      <c r="D56" s="47"/>
      <c r="E56" s="47"/>
      <c r="F56" s="47"/>
      <c r="G56" s="47"/>
      <c r="H56" s="48"/>
      <c r="I56" s="9">
        <f>SUM(I55)</f>
        <v>3</v>
      </c>
      <c r="J56" s="9">
        <f>SUM(J55)</f>
        <v>3</v>
      </c>
      <c r="K56" s="9">
        <f>SUM(K55)</f>
        <v>1.7</v>
      </c>
      <c r="L56" s="1"/>
      <c r="M56" s="1"/>
      <c r="N56" s="1"/>
      <c r="O56" s="1"/>
      <c r="P56" s="1"/>
      <c r="Q56" s="1"/>
      <c r="R56" s="1"/>
      <c r="S56" s="1"/>
      <c r="T56" s="1"/>
      <c r="U56" s="1"/>
      <c r="V56" s="1"/>
      <c r="W56" s="1"/>
    </row>
    <row r="57" spans="1:23" ht="12.75" customHeight="1" x14ac:dyDescent="0.3">
      <c r="A57" s="49"/>
      <c r="B57" s="52" t="s">
        <v>79</v>
      </c>
      <c r="C57" s="52"/>
      <c r="D57" s="52"/>
      <c r="E57" s="52"/>
      <c r="F57" s="52"/>
      <c r="G57" s="52"/>
      <c r="H57" s="52"/>
      <c r="I57" s="8">
        <f>SUM(I55)</f>
        <v>3</v>
      </c>
      <c r="J57" s="8">
        <f>SUM(J55)</f>
        <v>3</v>
      </c>
      <c r="K57" s="8">
        <f>SUM(K55)</f>
        <v>1.7</v>
      </c>
    </row>
    <row r="58" spans="1:23" ht="45" customHeight="1" x14ac:dyDescent="0.3">
      <c r="A58" s="49"/>
      <c r="B58" s="58"/>
      <c r="C58" s="20" t="s">
        <v>93</v>
      </c>
      <c r="D58" s="14" t="s">
        <v>93</v>
      </c>
      <c r="E58" s="14" t="s">
        <v>93</v>
      </c>
      <c r="F58" s="19" t="s">
        <v>93</v>
      </c>
      <c r="G58" s="20" t="s">
        <v>93</v>
      </c>
      <c r="H58" s="20" t="s">
        <v>93</v>
      </c>
      <c r="I58" s="22" t="s">
        <v>93</v>
      </c>
      <c r="J58" s="22" t="s">
        <v>17</v>
      </c>
      <c r="K58" s="22" t="s">
        <v>17</v>
      </c>
    </row>
    <row r="59" spans="1:23" ht="12" customHeight="1" x14ac:dyDescent="0.3">
      <c r="A59" s="49"/>
      <c r="B59" s="58"/>
      <c r="C59" s="54" t="s">
        <v>80</v>
      </c>
      <c r="D59" s="54"/>
      <c r="E59" s="54"/>
      <c r="F59" s="54"/>
      <c r="G59" s="54"/>
      <c r="H59" s="55"/>
      <c r="I59" s="10">
        <f>SUM(I58:I58)</f>
        <v>0</v>
      </c>
      <c r="J59" s="10">
        <f>SUM(J58:J58)</f>
        <v>0</v>
      </c>
      <c r="K59" s="10">
        <f>SUM(K58:K58)</f>
        <v>0</v>
      </c>
    </row>
    <row r="60" spans="1:23" ht="12" customHeight="1" thickBot="1" x14ac:dyDescent="0.35">
      <c r="A60" s="49"/>
      <c r="B60" s="56" t="s">
        <v>81</v>
      </c>
      <c r="C60" s="56"/>
      <c r="D60" s="56"/>
      <c r="E60" s="56"/>
      <c r="F60" s="56"/>
      <c r="G60" s="56"/>
      <c r="H60" s="56"/>
      <c r="I60" s="11">
        <f>SUM(I59)</f>
        <v>0</v>
      </c>
      <c r="J60" s="11">
        <f>SUM(J59)</f>
        <v>0</v>
      </c>
      <c r="K60" s="11">
        <f>SUM(K59)</f>
        <v>0</v>
      </c>
    </row>
    <row r="61" spans="1:23" ht="12" customHeight="1" x14ac:dyDescent="0.3">
      <c r="A61" s="57"/>
      <c r="B61" s="57"/>
      <c r="C61" s="57"/>
      <c r="D61" s="57"/>
    </row>
    <row r="62" spans="1:23" ht="12" customHeight="1" x14ac:dyDescent="0.3">
      <c r="A62" s="53"/>
      <c r="B62" s="53"/>
      <c r="C62" s="53"/>
      <c r="D62" s="53"/>
    </row>
    <row r="64" spans="1:23" ht="12" customHeight="1" x14ac:dyDescent="0.3">
      <c r="A64" s="57"/>
      <c r="B64" s="57"/>
      <c r="C64" s="57"/>
      <c r="D64" s="57"/>
    </row>
    <row r="65" spans="1:4" ht="12" customHeight="1" x14ac:dyDescent="0.3">
      <c r="A65" s="53"/>
      <c r="B65" s="53"/>
      <c r="C65" s="53"/>
      <c r="D65" s="53"/>
    </row>
    <row r="67" spans="1:4" ht="12" customHeight="1" x14ac:dyDescent="0.3">
      <c r="A67" s="57"/>
      <c r="B67" s="57"/>
      <c r="C67" s="57"/>
      <c r="D67" s="57"/>
    </row>
    <row r="68" spans="1:4" ht="12" customHeight="1" x14ac:dyDescent="0.3">
      <c r="A68" s="53"/>
      <c r="B68" s="53"/>
      <c r="C68" s="53"/>
      <c r="D68" s="53"/>
    </row>
  </sheetData>
  <autoFilter ref="A10:K60" xr:uid="{00000000-0009-0000-0000-000000000000}"/>
  <mergeCells count="89">
    <mergeCell ref="J2:K2"/>
    <mergeCell ref="G38:G42"/>
    <mergeCell ref="H38:H42"/>
    <mergeCell ref="I38:I42"/>
    <mergeCell ref="J38:J42"/>
    <mergeCell ref="K38:K42"/>
    <mergeCell ref="C15:H15"/>
    <mergeCell ref="E19:E20"/>
    <mergeCell ref="F19:F20"/>
    <mergeCell ref="G19:G20"/>
    <mergeCell ref="H19:H20"/>
    <mergeCell ref="C3:K4"/>
    <mergeCell ref="H6:H9"/>
    <mergeCell ref="I6:K7"/>
    <mergeCell ref="J19:J20"/>
    <mergeCell ref="K19:K20"/>
    <mergeCell ref="A6:A9"/>
    <mergeCell ref="B6:B9"/>
    <mergeCell ref="C6:E7"/>
    <mergeCell ref="G6:G9"/>
    <mergeCell ref="C8:C9"/>
    <mergeCell ref="D8:D9"/>
    <mergeCell ref="E8:E9"/>
    <mergeCell ref="F6:F9"/>
    <mergeCell ref="A11:A35"/>
    <mergeCell ref="B11:B15"/>
    <mergeCell ref="I21:I22"/>
    <mergeCell ref="B16:B25"/>
    <mergeCell ref="C21:C22"/>
    <mergeCell ref="I19:I20"/>
    <mergeCell ref="B26:B27"/>
    <mergeCell ref="B33:B34"/>
    <mergeCell ref="C19:C20"/>
    <mergeCell ref="D19:D20"/>
    <mergeCell ref="J21:J22"/>
    <mergeCell ref="K21:K22"/>
    <mergeCell ref="B35:H35"/>
    <mergeCell ref="B28:B32"/>
    <mergeCell ref="C32:H32"/>
    <mergeCell ref="D21:D22"/>
    <mergeCell ref="E21:E22"/>
    <mergeCell ref="F21:F22"/>
    <mergeCell ref="G21:G22"/>
    <mergeCell ref="H21:H22"/>
    <mergeCell ref="C25:H25"/>
    <mergeCell ref="C27:H27"/>
    <mergeCell ref="C34:H34"/>
    <mergeCell ref="I50:I51"/>
    <mergeCell ref="J50:J51"/>
    <mergeCell ref="K50:K51"/>
    <mergeCell ref="F44:F45"/>
    <mergeCell ref="E44:E45"/>
    <mergeCell ref="K44:K45"/>
    <mergeCell ref="J44:J45"/>
    <mergeCell ref="I44:I45"/>
    <mergeCell ref="D44:D45"/>
    <mergeCell ref="C44:C45"/>
    <mergeCell ref="A36:A51"/>
    <mergeCell ref="B36:B37"/>
    <mergeCell ref="C37:H37"/>
    <mergeCell ref="C49:H49"/>
    <mergeCell ref="B38:B46"/>
    <mergeCell ref="B47:B49"/>
    <mergeCell ref="C46:H46"/>
    <mergeCell ref="H44:H45"/>
    <mergeCell ref="G44:G45"/>
    <mergeCell ref="B50:H51"/>
    <mergeCell ref="C38:C42"/>
    <mergeCell ref="D38:D42"/>
    <mergeCell ref="E38:E42"/>
    <mergeCell ref="F38:F42"/>
    <mergeCell ref="A68:D68"/>
    <mergeCell ref="C59:H59"/>
    <mergeCell ref="B60:H60"/>
    <mergeCell ref="A61:D61"/>
    <mergeCell ref="A62:D62"/>
    <mergeCell ref="A64:D64"/>
    <mergeCell ref="A65:D65"/>
    <mergeCell ref="A58:A60"/>
    <mergeCell ref="B58:B59"/>
    <mergeCell ref="A67:D67"/>
    <mergeCell ref="B55:B56"/>
    <mergeCell ref="C56:H56"/>
    <mergeCell ref="A52:A54"/>
    <mergeCell ref="B52:B53"/>
    <mergeCell ref="C53:H53"/>
    <mergeCell ref="B54:H54"/>
    <mergeCell ref="A55:A57"/>
    <mergeCell ref="B57:H57"/>
  </mergeCells>
  <phoneticPr fontId="17" type="noConversion"/>
  <pageMargins left="0.74803149606299213" right="0.74803149606299213" top="0.98425196850393704" bottom="0.98425196850393704" header="0.51181102362204722" footer="0.51181102362204722"/>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05 Saugios ir švarios gyvena...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Justyna Konsmonienė</cp:lastModifiedBy>
  <cp:lastPrinted>2023-06-29T04:12:26Z</cp:lastPrinted>
  <dcterms:created xsi:type="dcterms:W3CDTF">2017-03-20T14:28:48Z</dcterms:created>
  <dcterms:modified xsi:type="dcterms:W3CDTF">2024-12-23T10:39:26Z</dcterms:modified>
</cp:coreProperties>
</file>