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par\Desktop\DP\ATASKAITOS FinMin\2024 devynių mėnesių\Ataskaitos ministerijai\"/>
    </mc:Choice>
  </mc:AlternateContent>
  <bookViews>
    <workbookView xWindow="-60" yWindow="-60" windowWidth="15480" windowHeight="11640"/>
  </bookViews>
  <sheets>
    <sheet name="1 priedas" sheetId="1" r:id="rId1"/>
  </sheets>
  <definedNames>
    <definedName name="_xlnm.Print_Titles" localSheetId="0">'1 priedas'!$22:$25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J57" i="1"/>
  <c r="J76" i="1"/>
  <c r="J34" i="1"/>
  <c r="J62" i="1"/>
  <c r="J55" i="1"/>
  <c r="I28" i="1"/>
  <c r="I64" i="1"/>
  <c r="J35" i="1"/>
  <c r="I35" i="1"/>
  <c r="J83" i="1"/>
  <c r="J79" i="1"/>
  <c r="I83" i="1"/>
  <c r="I79" i="1"/>
  <c r="J47" i="1"/>
  <c r="I47" i="1"/>
  <c r="J59" i="1"/>
  <c r="J58" i="1"/>
  <c r="J68" i="1"/>
  <c r="I68" i="1"/>
  <c r="J74" i="1"/>
  <c r="I74" i="1"/>
  <c r="J92" i="1"/>
  <c r="I92" i="1"/>
  <c r="J96" i="1"/>
  <c r="I96" i="1"/>
  <c r="J100" i="1"/>
  <c r="I100" i="1"/>
  <c r="J105" i="1"/>
  <c r="I105" i="1"/>
  <c r="J110" i="1"/>
  <c r="I110" i="1"/>
  <c r="J117" i="1"/>
  <c r="J116" i="1"/>
  <c r="I117" i="1"/>
  <c r="I116" i="1"/>
  <c r="J127" i="1"/>
  <c r="J126" i="1"/>
  <c r="I127" i="1"/>
  <c r="I126" i="1"/>
  <c r="I123" i="1"/>
  <c r="I122" i="1"/>
  <c r="J30" i="1"/>
  <c r="J29" i="1"/>
  <c r="I30" i="1"/>
  <c r="I29" i="1"/>
  <c r="J123" i="1"/>
  <c r="J122" i="1"/>
  <c r="I59" i="1"/>
  <c r="I58" i="1"/>
  <c r="J27" i="1"/>
  <c r="J41" i="1"/>
  <c r="J44" i="1"/>
  <c r="J52" i="1"/>
  <c r="J51" i="1"/>
  <c r="I27" i="1"/>
  <c r="I41" i="1"/>
  <c r="I44" i="1"/>
  <c r="I52" i="1"/>
  <c r="I51" i="1"/>
  <c r="J121" i="1"/>
  <c r="J115" i="1"/>
  <c r="J90" i="1"/>
  <c r="J89" i="1"/>
  <c r="J67" i="1"/>
  <c r="J66" i="1"/>
  <c r="J50" i="1"/>
  <c r="J40" i="1"/>
  <c r="J26" i="1"/>
  <c r="I121" i="1"/>
  <c r="I115" i="1"/>
  <c r="I90" i="1"/>
  <c r="I89" i="1"/>
  <c r="I67" i="1"/>
  <c r="I66" i="1"/>
  <c r="I50" i="1"/>
  <c r="I40" i="1"/>
  <c r="I26" i="1"/>
  <c r="J114" i="1"/>
  <c r="J132" i="1"/>
  <c r="I114" i="1"/>
  <c r="I132" i="1"/>
</calcChain>
</file>

<file path=xl/sharedStrings.xml><?xml version="1.0" encoding="utf-8"?>
<sst xmlns="http://schemas.openxmlformats.org/spreadsheetml/2006/main" count="130" uniqueCount="126">
  <si>
    <t>Savivaldybės ataskaitų teikimo Finansų ministerijai taisyklių</t>
  </si>
  <si>
    <t>1 priedas</t>
  </si>
  <si>
    <t xml:space="preserve">           (Savivaldybės biudžeto pajamų vykdymo ataskaitos forma)</t>
  </si>
  <si>
    <t xml:space="preserve">                                                   Vilniaus rajono savivaldybės administracija</t>
  </si>
  <si>
    <t>(dokumento sudarytojo (savivaldybės) pavadinimas)</t>
  </si>
  <si>
    <t xml:space="preserve">                                                          9 mėnesių </t>
  </si>
  <si>
    <t xml:space="preserve">                                  (metinė, 1 ketvirčio, pusmečio, 9 mėnesių) </t>
  </si>
  <si>
    <t xml:space="preserve">               SAVIVALDYBĖS BIUDŽETO PAJAMŲ VYKDYMO 2024 M. RUGSĖJO 30  D. ATASKAITA</t>
  </si>
  <si>
    <t>(data)</t>
  </si>
  <si>
    <t>Villnius</t>
  </si>
  <si>
    <t>(sudarymo vieta)</t>
  </si>
  <si>
    <t>Savivaldybės kodas:</t>
  </si>
  <si>
    <t>(tūkst. eurų)</t>
  </si>
  <si>
    <t xml:space="preserve">Pajamų ekonominės klasifikacijos kodas </t>
  </si>
  <si>
    <t>Pajamų pavadinimas</t>
  </si>
  <si>
    <t>Eil.Nr.</t>
  </si>
  <si>
    <t>Patikslintas ataskaitinio laikotarpio planas</t>
  </si>
  <si>
    <t>Vykdymas</t>
  </si>
  <si>
    <t>Mokesčiai (2+4+10)</t>
  </si>
  <si>
    <t xml:space="preserve">Pajamų ir pelno mokesčiai </t>
  </si>
  <si>
    <t>Gyventojų pajamų mokestis</t>
  </si>
  <si>
    <t>Turto mokesčiai (5+8+9)</t>
  </si>
  <si>
    <t>Žemės mokestis</t>
  </si>
  <si>
    <t>Fizinių asmenų žemės mokestis</t>
  </si>
  <si>
    <t>Juridinių asmenų žemės mokestis</t>
  </si>
  <si>
    <t>Paveldimo turto mokestis</t>
  </si>
  <si>
    <t xml:space="preserve">Nekilnojamojo turto mokestis </t>
  </si>
  <si>
    <t>Prekių ir paslaugų mokesčiai (11+12+13+14)</t>
  </si>
  <si>
    <t>Atskaitymai nuo pajamų pagal Lietuvos Respublikos miškų įstatymą</t>
  </si>
  <si>
    <t>Loterijų ir lošimų mokesčiai</t>
  </si>
  <si>
    <t>Mokesčiai už aplinkos teršimą</t>
  </si>
  <si>
    <t>Kiti mokesčiai</t>
  </si>
  <si>
    <t>Dotacijos (16+19+22+25)</t>
  </si>
  <si>
    <t>Dotacijos iš užsienio šalių</t>
  </si>
  <si>
    <t>Dotacijos iš užsienio šalių einamiesiems tikslams</t>
  </si>
  <si>
    <t>Dotacijos iš užsienio šalių turtui įsigyti</t>
  </si>
  <si>
    <t>Dotacijos iš tarptautinių organizacijų</t>
  </si>
  <si>
    <t>Dotacijos iš tarptautinių organizacijų einamiesiems tikslams</t>
  </si>
  <si>
    <t>Dotacijos iš tarptautinių organizacijų turtui  įsigyti</t>
  </si>
  <si>
    <t>Europos Sąjungos finansinės paramos lėšos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</si>
  <si>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</si>
  <si>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</si>
  <si>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</si>
  <si>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</si>
  <si>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</si>
  <si>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Valstybinėms (valstybės perduotoms savivaldybėms) funkcijoms atlikti</t>
  </si>
  <si>
    <t>Ugdymo reikmėms finansuoti</t>
  </si>
  <si>
    <t>Kita tikslinė dotacija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</si>
  <si>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</si>
  <si>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</si>
  <si>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(34+39+40)</t>
  </si>
  <si>
    <t>Speciali tikslinė dotacija savivaldybėms turtui įsigyti,  iš viso (35+36+37+38)</t>
  </si>
  <si>
    <t xml:space="preserve">Valstybinėms (valstybės perduotoms savivaldybėms) funkcijoms atlikti 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</si>
  <si>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</si>
  <si>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</si>
  <si>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</si>
  <si>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(42+54+62+63)</t>
  </si>
  <si>
    <t>Turto pajamos (43+47+48+49+53)</t>
  </si>
  <si>
    <t>Palūkanos (44+45+46)</t>
  </si>
  <si>
    <t>Palūkanos už paskolas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</si>
  <si>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</si>
  <si>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</si>
  <si>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</si>
  <si>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</si>
  <si>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(50+51+52)</t>
  </si>
  <si>
    <t>Mokesčiai už medžiojamųjų gyvūnų išteklius</t>
  </si>
  <si>
    <t>Kiti mokesčiai už valstybinius gamtos išteklius</t>
  </si>
  <si>
    <t>Angliavandenilių išteklių mokestis</t>
  </si>
  <si>
    <t>Mokestis už valstybės turto naudojimą patikėjimo teise</t>
  </si>
  <si>
    <t>Pajamos už prekes ir paslaugas (55+56+57+58+61)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</si>
  <si>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</si>
  <si>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</si>
  <si>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</si>
  <si>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 (59+60)</t>
  </si>
  <si>
    <t>Valstybės rinkliava</t>
  </si>
  <si>
    <t>Vietinė rinkliava</t>
  </si>
  <si>
    <t>Kitos pajamos</t>
  </si>
  <si>
    <t>Pajamos iš baudų, konfiskuoto turto ir kitų netesybų</t>
  </si>
  <si>
    <t>Kitos neišvardintos pajamos</t>
  </si>
  <si>
    <t>Materialiojo ir nematerialiojo turto realizavimo pajamos (65+80+85+88)</t>
  </si>
  <si>
    <t>Ilgalaikio materialiojo turto realizavimo pajamos (66+67+71+75+79)</t>
  </si>
  <si>
    <t>Žemės realizavimo pajamos</t>
  </si>
  <si>
    <t>Pastatų ir statinių realizavimo pajamos (68+69+70)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</si>
  <si>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</si>
  <si>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</si>
  <si>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</si>
  <si>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(72+73+74)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</si>
  <si>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</si>
  <si>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</si>
  <si>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</si>
  <si>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(76+77+78)</t>
  </si>
  <si>
    <t>Muziejinių vertybių realizavimo pajamos</t>
  </si>
  <si>
    <t>Antikvarinių ir kitų meno kūrinių realizavimo pajamos</t>
  </si>
  <si>
    <t>Kitų vertybių realizavimo pajamos</t>
  </si>
  <si>
    <t>Kito ilgalaikio materialiojo turto realizavimo pajamos</t>
  </si>
  <si>
    <t>Nematerialiojo turto realizavimo pajamos (81+82+83+84)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</si>
  <si>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</si>
  <si>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</si>
  <si>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</si>
  <si>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</si>
  <si>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(86+87)</t>
  </si>
  <si>
    <t>Strateginių ir neliečiamųjų atsargų realizavimo pajamos</t>
  </si>
  <si>
    <t>Kitų atsargų realizavimo pajamos</t>
  </si>
  <si>
    <t>Biologinio turto ir žemės gelmių realizavimo pajamos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</si>
  <si>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</si>
  <si>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</si>
  <si>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</si>
  <si>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</si>
  <si>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Akcijos (parduotos) ir kitas nuosavas kapitalas</t>
  </si>
  <si>
    <t>Kitos gautinos sumos (surinktos)</t>
  </si>
  <si>
    <t>Užsienio finansinio turto sumažėjimo pajamos (surinktas iš nerezidentų finansinis turtas)</t>
  </si>
  <si>
    <t>Finansinių įsipareigojimų prisiėmino pajamos (skolinimasis) (97+101)</t>
  </si>
  <si>
    <t>Vidaus finansinių įsipareigojimų prisiėmimo pajamos (pasiskolinta iš kreditorių rezidentų)</t>
  </si>
  <si>
    <t>Paskolos (gautos) (99+100)</t>
  </si>
  <si>
    <t>Trumpalaikės paskolos (gautos)</t>
  </si>
  <si>
    <t>Ilgalaikės paskolos (gautos)</t>
  </si>
  <si>
    <t>Užsienio finansinių įsipareigojimų prisiėmimo pajamos (pasiskolinta iš kreditorių nerezidentų)</t>
  </si>
  <si>
    <t>Paskolos (gautos) (103+104)</t>
  </si>
  <si>
    <t>Metų pradžios lėšų likutis</t>
  </si>
  <si>
    <t>iš jo praėjusių metų gruodžio 31 dieną buvusi sukaupta nepanaudota pajamų dalis</t>
  </si>
  <si>
    <t xml:space="preserve">IŠ VISO ( 89+90+105)       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</si>
  <si>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</si>
  <si>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</si>
  <si>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 xml:space="preserve">           2024-10-18                Nr.  BD-354        </t>
  </si>
  <si>
    <t>Savivaldybės meras                                                                                                                          Robert Duchnevič</t>
  </si>
  <si>
    <t>Biudžeto planavimo sk. vyr. specialistė                                                                                  Malgožata Kržiževska - Bacevičienė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</si>
</sst>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6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Protection="1">
      <protection locked="0"/>
    </xf>
    <xf numFmtId="1" fontId="4" fillId="0" borderId="3" xfId="0" applyNumberFormat="1" applyFont="1" applyBorder="1" applyProtection="1">
      <protection locked="0"/>
    </xf>
    <xf numFmtId="49" fontId="3" fillId="0" borderId="0" xfId="0" applyNumberFormat="1" applyFont="1" applyAlignme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4" xfId="0" applyNumberFormat="1" applyFont="1" applyBorder="1" applyAlignment="1" applyProtection="1">
      <alignment horizontal="right" vertical="center"/>
      <protection hidden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9" xfId="0" applyFont="1" applyBorder="1" applyAlignment="1"/>
    <xf numFmtId="0" fontId="0" fillId="0" borderId="9" xfId="0" applyBorder="1" applyAlignment="1"/>
    <xf numFmtId="0" fontId="4" fillId="0" borderId="0" xfId="0" applyFont="1" applyAlignment="1"/>
    <xf numFmtId="0" fontId="0" fillId="0" borderId="14" xfId="0" applyBorder="1" applyAlignment="1" applyProtection="1">
      <alignment horizontal="left" vertical="center"/>
      <protection locked="0"/>
    </xf>
    <xf numFmtId="0" fontId="1" fillId="0" borderId="0" xfId="0" applyFont="1" applyAlignment="1"/>
    <xf numFmtId="49" fontId="4" fillId="0" borderId="0" xfId="0" applyNumberFormat="1" applyFont="1" applyAlignment="1" applyProtection="1">
      <alignment horizontal="center" vertic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hidden="1"/>
    </xf>
    <xf numFmtId="1" fontId="3" fillId="0" borderId="16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abSelected="1" topLeftCell="A121" zoomScale="107" zoomScaleNormal="107" workbookViewId="0">
      <selection activeCell="B138" sqref="B138:L138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24" t="s">
        <v>0</v>
      </c>
      <c r="I1" s="24"/>
      <c r="J1" s="24"/>
      <c r="K1" s="24"/>
    </row>
    <row r="2" spans="2:11" x14ac:dyDescent="0.2">
      <c r="H2" s="24" t="s">
        <v>1</v>
      </c>
      <c r="I2" s="24"/>
      <c r="J2" s="24"/>
      <c r="K2" s="24"/>
    </row>
    <row r="3" spans="2:11" x14ac:dyDescent="0.2">
      <c r="H3" s="10"/>
      <c r="I3" s="10"/>
      <c r="J3" s="10"/>
      <c r="K3" s="10"/>
    </row>
    <row r="4" spans="2:11" x14ac:dyDescent="0.2">
      <c r="G4" s="37" t="s">
        <v>2</v>
      </c>
      <c r="H4" s="37"/>
      <c r="I4" s="37"/>
      <c r="J4" s="37"/>
    </row>
    <row r="5" spans="2:11" x14ac:dyDescent="0.2">
      <c r="H5" s="11"/>
      <c r="I5" s="11"/>
      <c r="J5" s="11"/>
    </row>
    <row r="6" spans="2:11" x14ac:dyDescent="0.2">
      <c r="D6" s="38" t="s">
        <v>3</v>
      </c>
      <c r="E6" s="38"/>
      <c r="F6" s="38"/>
      <c r="G6" s="38"/>
      <c r="H6" s="38"/>
      <c r="I6" s="38"/>
      <c r="J6" s="38"/>
    </row>
    <row r="7" spans="2:11" x14ac:dyDescent="0.2">
      <c r="D7" s="31" t="s">
        <v>4</v>
      </c>
      <c r="E7" s="31"/>
      <c r="F7" s="31"/>
      <c r="G7" s="31"/>
      <c r="H7" s="31"/>
      <c r="I7" s="31"/>
      <c r="J7" s="31"/>
    </row>
    <row r="9" spans="2:11" x14ac:dyDescent="0.2">
      <c r="G9" s="38" t="s">
        <v>5</v>
      </c>
      <c r="H9" s="38"/>
      <c r="I9" s="38"/>
      <c r="J9" s="38"/>
    </row>
    <row r="10" spans="2:11" x14ac:dyDescent="0.2">
      <c r="G10" s="39" t="s">
        <v>6</v>
      </c>
      <c r="H10" s="39"/>
      <c r="I10" s="39"/>
      <c r="J10" s="39"/>
    </row>
    <row r="12" spans="2:11" x14ac:dyDescent="0.2">
      <c r="B12" s="25" t="s">
        <v>7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2:11" x14ac:dyDescent="0.2">
      <c r="B13" s="22"/>
      <c r="C13" s="22"/>
      <c r="D13" s="22"/>
      <c r="E13" s="22"/>
      <c r="F13" s="22"/>
      <c r="G13" s="40"/>
      <c r="H13" s="40"/>
      <c r="I13" s="40"/>
      <c r="J13" s="22"/>
      <c r="K13" s="22"/>
    </row>
    <row r="14" spans="2:11" x14ac:dyDescent="0.2">
      <c r="G14" s="48" t="s">
        <v>123</v>
      </c>
      <c r="H14" s="48"/>
      <c r="I14" s="48"/>
      <c r="J14" s="9"/>
    </row>
    <row r="15" spans="2:11" x14ac:dyDescent="0.2">
      <c r="G15" s="47" t="s">
        <v>8</v>
      </c>
      <c r="H15" s="47"/>
      <c r="I15" s="47"/>
      <c r="J15" s="9"/>
    </row>
    <row r="16" spans="2:11" x14ac:dyDescent="0.2">
      <c r="G16" s="48" t="s">
        <v>9</v>
      </c>
      <c r="H16" s="48"/>
      <c r="I16" s="48"/>
      <c r="J16" s="9"/>
    </row>
    <row r="17" spans="1:11" x14ac:dyDescent="0.2">
      <c r="G17" s="47" t="s">
        <v>10</v>
      </c>
      <c r="H17" s="47"/>
      <c r="I17" s="47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26" t="s">
        <v>11</v>
      </c>
      <c r="I19" s="26"/>
      <c r="J19" s="27"/>
      <c r="K19" s="23">
        <v>55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2" t="s">
        <v>12</v>
      </c>
    </row>
    <row r="22" spans="1:11" ht="12" customHeight="1" x14ac:dyDescent="0.2">
      <c r="A22" s="49" t="s">
        <v>13</v>
      </c>
      <c r="B22" s="50"/>
      <c r="C22" s="50"/>
      <c r="D22" s="50"/>
      <c r="E22" s="50"/>
      <c r="F22" s="50"/>
      <c r="G22" s="32" t="s">
        <v>14</v>
      </c>
      <c r="H22" s="44" t="s">
        <v>15</v>
      </c>
      <c r="I22" s="28" t="s">
        <v>16</v>
      </c>
      <c r="J22" s="28" t="s">
        <v>17</v>
      </c>
    </row>
    <row r="23" spans="1:11" x14ac:dyDescent="0.2">
      <c r="A23" s="51"/>
      <c r="B23" s="52"/>
      <c r="C23" s="52"/>
      <c r="D23" s="52"/>
      <c r="E23" s="52"/>
      <c r="F23" s="52"/>
      <c r="G23" s="33"/>
      <c r="H23" s="45"/>
      <c r="I23" s="29"/>
      <c r="J23" s="29"/>
    </row>
    <row r="24" spans="1:11" ht="10.9" customHeight="1" x14ac:dyDescent="0.2">
      <c r="A24" s="53"/>
      <c r="B24" s="54"/>
      <c r="C24" s="54"/>
      <c r="D24" s="54"/>
      <c r="E24" s="54"/>
      <c r="F24" s="54"/>
      <c r="G24" s="34"/>
      <c r="H24" s="46"/>
      <c r="I24" s="30"/>
      <c r="J24" s="30"/>
    </row>
    <row r="25" spans="1:11" x14ac:dyDescent="0.2">
      <c r="A25" s="41">
        <v>1</v>
      </c>
      <c r="B25" s="42"/>
      <c r="C25" s="42"/>
      <c r="D25" s="42"/>
      <c r="E25" s="42"/>
      <c r="F25" s="4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18</v>
      </c>
      <c r="H26" s="2">
        <v>1</v>
      </c>
      <c r="I26" s="13">
        <f>I27+I29+I35</f>
        <v>92557.7</v>
      </c>
      <c r="J26" s="13">
        <f>J27+J29+J35</f>
        <v>89994.9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19</v>
      </c>
      <c r="H27" s="1">
        <v>2</v>
      </c>
      <c r="I27" s="16">
        <f>I28</f>
        <v>87918.7</v>
      </c>
      <c r="J27" s="16">
        <f>J28</f>
        <v>86063.9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20</v>
      </c>
      <c r="H28" s="4">
        <v>3</v>
      </c>
      <c r="I28" s="15">
        <f>87918.7</f>
        <v>87918.7</v>
      </c>
      <c r="J28" s="15">
        <v>86063.9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21</v>
      </c>
      <c r="H29" s="1">
        <v>4</v>
      </c>
      <c r="I29" s="16">
        <f>I30+I33+I34</f>
        <v>4430</v>
      </c>
      <c r="J29" s="16">
        <f>J30+J33+J34</f>
        <v>3540.7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22</v>
      </c>
      <c r="H30" s="4">
        <v>5</v>
      </c>
      <c r="I30" s="14">
        <f>I31+I32</f>
        <v>2150</v>
      </c>
      <c r="J30" s="14">
        <f>J31+J32</f>
        <v>189.70000000000002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23</v>
      </c>
      <c r="H31" s="4">
        <v>6</v>
      </c>
      <c r="I31" s="15">
        <v>2150</v>
      </c>
      <c r="J31" s="15">
        <v>182.8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24</v>
      </c>
      <c r="H32" s="4">
        <v>7</v>
      </c>
      <c r="I32" s="15"/>
      <c r="J32" s="15">
        <v>6.9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25</v>
      </c>
      <c r="H33" s="4">
        <v>8</v>
      </c>
      <c r="I33" s="15">
        <v>80</v>
      </c>
      <c r="J33" s="15">
        <v>132.80000000000001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26</v>
      </c>
      <c r="H34" s="4">
        <v>9</v>
      </c>
      <c r="I34" s="15">
        <v>2200</v>
      </c>
      <c r="J34" s="15">
        <f>81.1+3137.1</f>
        <v>3218.2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27</v>
      </c>
      <c r="H35" s="1">
        <v>10</v>
      </c>
      <c r="I35" s="16">
        <f>I36+I37+I38+I39</f>
        <v>209</v>
      </c>
      <c r="J35" s="16">
        <f>J36+J37+J38+J39</f>
        <v>390.3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1" t="s">
        <v>28</v>
      </c>
      <c r="H36" s="4">
        <v>11</v>
      </c>
      <c r="I36" s="15"/>
      <c r="J36" s="15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29</v>
      </c>
      <c r="H37" s="4">
        <v>12</v>
      </c>
      <c r="I37" s="15"/>
      <c r="J37" s="15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30</v>
      </c>
      <c r="H38" s="4">
        <v>13</v>
      </c>
      <c r="I38" s="15">
        <v>209</v>
      </c>
      <c r="J38" s="15">
        <v>390.3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31</v>
      </c>
      <c r="H39" s="4">
        <v>14</v>
      </c>
      <c r="I39" s="15"/>
      <c r="J39" s="15"/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32</v>
      </c>
      <c r="H40" s="1">
        <v>15</v>
      </c>
      <c r="I40" s="16">
        <f>I41+I44+I47+I50</f>
        <v>55297.9</v>
      </c>
      <c r="J40" s="16">
        <f>J41+J44+J47+J50</f>
        <v>52886.400000000001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33</v>
      </c>
      <c r="H41" s="1">
        <v>16</v>
      </c>
      <c r="I41" s="16">
        <f>I42+I43</f>
        <v>0</v>
      </c>
      <c r="J41" s="16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34</v>
      </c>
      <c r="H42" s="4">
        <v>17</v>
      </c>
      <c r="I42" s="15"/>
      <c r="J42" s="15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35</v>
      </c>
      <c r="H43" s="4">
        <v>18</v>
      </c>
      <c r="I43" s="15"/>
      <c r="J43" s="15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36</v>
      </c>
      <c r="H44" s="1">
        <v>19</v>
      </c>
      <c r="I44" s="16">
        <f>I45+I46</f>
        <v>0</v>
      </c>
      <c r="J44" s="16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37</v>
      </c>
      <c r="H45" s="4">
        <v>20</v>
      </c>
      <c r="I45" s="15"/>
      <c r="J45" s="15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38</v>
      </c>
      <c r="H46" s="4">
        <v>21</v>
      </c>
      <c r="I46" s="15"/>
      <c r="J46" s="15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39</v>
      </c>
      <c r="H47" s="1">
        <v>22</v>
      </c>
      <c r="I47" s="16">
        <f>I48+I49</f>
        <v>0</v>
      </c>
      <c r="J47" s="16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5"/>
      <c r="J48" s="15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5"/>
      <c r="J49" s="15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42</v>
      </c>
      <c r="H50" s="1">
        <v>25</v>
      </c>
      <c r="I50" s="16">
        <f>I51+I58</f>
        <v>55297.9</v>
      </c>
      <c r="J50" s="16">
        <f>J51+J58</f>
        <v>52886.400000000001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43</v>
      </c>
      <c r="H51" s="4">
        <v>26</v>
      </c>
      <c r="I51" s="14">
        <f>I52+I56+I57</f>
        <v>45971.5</v>
      </c>
      <c r="J51" s="14">
        <f>J52+J56+J57</f>
        <v>44819.200000000004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44</v>
      </c>
      <c r="H52" s="4">
        <v>27</v>
      </c>
      <c r="I52" s="14">
        <f>I53+I54+I55</f>
        <v>44250.2</v>
      </c>
      <c r="J52" s="14">
        <f>J53+J54+J55</f>
        <v>42502.3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45</v>
      </c>
      <c r="H53" s="4">
        <v>28</v>
      </c>
      <c r="I53" s="15">
        <v>7488.7</v>
      </c>
      <c r="J53" s="15">
        <v>7453</v>
      </c>
    </row>
    <row r="54" spans="1:10" x14ac:dyDescent="0.2">
      <c r="A54" s="4"/>
      <c r="B54" s="4"/>
      <c r="C54" s="4"/>
      <c r="D54" s="4"/>
      <c r="E54" s="4"/>
      <c r="F54" s="4"/>
      <c r="G54" s="6" t="s">
        <v>46</v>
      </c>
      <c r="H54" s="4">
        <v>29</v>
      </c>
      <c r="I54" s="15">
        <v>34574.400000000001</v>
      </c>
      <c r="J54" s="15">
        <v>34574.400000000001</v>
      </c>
    </row>
    <row r="55" spans="1:10" x14ac:dyDescent="0.2">
      <c r="A55" s="4"/>
      <c r="B55" s="4"/>
      <c r="C55" s="4"/>
      <c r="D55" s="4"/>
      <c r="E55" s="4"/>
      <c r="F55" s="4"/>
      <c r="G55" s="6" t="s">
        <v>47</v>
      </c>
      <c r="H55" s="4">
        <v>30</v>
      </c>
      <c r="I55" s="15">
        <v>2187.1</v>
      </c>
      <c r="J55" s="15">
        <f>422.4+25.5+27</f>
        <v>474.9</v>
      </c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48</v>
      </c>
      <c r="H56" s="4">
        <v>31</v>
      </c>
      <c r="I56" s="15"/>
      <c r="J56" s="15">
        <v>5.6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49</v>
      </c>
      <c r="H57" s="4">
        <v>32</v>
      </c>
      <c r="I57" s="15">
        <v>1721.3</v>
      </c>
      <c r="J57" s="15">
        <f>542.2+100.3+29.8+532.8+135.7+18.7+94.8+23+90.1+131.4+41.5+181.5+126.8+102.3+76.5+83.9</f>
        <v>2311.3000000000002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50</v>
      </c>
      <c r="H58" s="4">
        <v>33</v>
      </c>
      <c r="I58" s="14">
        <f>I59+I64+I65</f>
        <v>9326.4</v>
      </c>
      <c r="J58" s="14">
        <f>J59+J64+J65</f>
        <v>8067.2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51</v>
      </c>
      <c r="H59" s="4">
        <v>34</v>
      </c>
      <c r="I59" s="14">
        <f>I60+I61+I62+I63</f>
        <v>1938.8</v>
      </c>
      <c r="J59" s="14">
        <f>J60+J61+J62+J63</f>
        <v>2292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52</v>
      </c>
      <c r="H60" s="4">
        <v>35</v>
      </c>
      <c r="I60" s="15"/>
      <c r="J60" s="15"/>
    </row>
    <row r="61" spans="1:10" x14ac:dyDescent="0.2">
      <c r="A61" s="4"/>
      <c r="B61" s="4"/>
      <c r="C61" s="4"/>
      <c r="D61" s="4"/>
      <c r="E61" s="4"/>
      <c r="F61" s="4"/>
      <c r="G61" s="6" t="s">
        <v>46</v>
      </c>
      <c r="H61" s="4">
        <v>36</v>
      </c>
      <c r="I61" s="15"/>
      <c r="J61" s="15"/>
    </row>
    <row r="62" spans="1:10" ht="22.5" x14ac:dyDescent="0.2">
      <c r="A62" s="4"/>
      <c r="B62" s="4"/>
      <c r="C62" s="4"/>
      <c r="D62" s="4"/>
      <c r="E62" s="4"/>
      <c r="F62" s="4"/>
      <c r="G62" s="6" t="s">
        <v>53</v>
      </c>
      <c r="H62" s="4">
        <v>37</v>
      </c>
      <c r="I62" s="15">
        <v>1938.8</v>
      </c>
      <c r="J62" s="15">
        <f>2292</f>
        <v>2292</v>
      </c>
    </row>
    <row r="63" spans="1:10" x14ac:dyDescent="0.2">
      <c r="A63" s="1"/>
      <c r="B63" s="1"/>
      <c r="C63" s="4"/>
      <c r="D63" s="4"/>
      <c r="E63" s="4"/>
      <c r="F63" s="4"/>
      <c r="G63" s="6" t="s">
        <v>47</v>
      </c>
      <c r="H63" s="4">
        <v>38</v>
      </c>
      <c r="I63" s="15"/>
      <c r="J63" s="15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54</v>
      </c>
      <c r="H64" s="4">
        <v>39</v>
      </c>
      <c r="I64" s="15">
        <f>6828.5-137.5</f>
        <v>6691</v>
      </c>
      <c r="J64" s="15">
        <f>1205+4483</f>
        <v>5688</v>
      </c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55</v>
      </c>
      <c r="H65" s="4">
        <v>40</v>
      </c>
      <c r="I65" s="15">
        <v>696.6</v>
      </c>
      <c r="J65" s="15">
        <v>87.2</v>
      </c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56</v>
      </c>
      <c r="H66" s="1">
        <v>41</v>
      </c>
      <c r="I66" s="16">
        <f>I67+I79+I87+I88</f>
        <v>7469.5</v>
      </c>
      <c r="J66" s="16">
        <f>J67+J79+J87+J88</f>
        <v>8406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57</v>
      </c>
      <c r="H67" s="1">
        <v>42</v>
      </c>
      <c r="I67" s="16">
        <f>I68+I72+I73+I74+I78</f>
        <v>274</v>
      </c>
      <c r="J67" s="16">
        <f>J68+J72+J73+J74+J78</f>
        <v>952.50000000000011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58</v>
      </c>
      <c r="H68" s="4">
        <v>43</v>
      </c>
      <c r="I68" s="14">
        <f>I69+I70+I71</f>
        <v>0</v>
      </c>
      <c r="J68" s="14">
        <f>J69+J70+J71</f>
        <v>717.80000000000007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59</v>
      </c>
      <c r="H69" s="4">
        <v>44</v>
      </c>
      <c r="I69" s="15"/>
      <c r="J69" s="15">
        <v>12.2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60</v>
      </c>
      <c r="H70" s="4">
        <v>45</v>
      </c>
      <c r="I70" s="15"/>
      <c r="J70" s="15">
        <v>705.6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61</v>
      </c>
      <c r="H71" s="4">
        <v>46</v>
      </c>
      <c r="I71" s="15"/>
      <c r="J71" s="15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62</v>
      </c>
      <c r="H72" s="4">
        <v>47</v>
      </c>
      <c r="I72" s="15"/>
      <c r="J72" s="15"/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63</v>
      </c>
      <c r="H73" s="4">
        <v>48</v>
      </c>
      <c r="I73" s="15">
        <v>115</v>
      </c>
      <c r="J73" s="15">
        <v>37.700000000000003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64</v>
      </c>
      <c r="H74" s="4">
        <v>49</v>
      </c>
      <c r="I74" s="14">
        <f>I75+I76+I77</f>
        <v>159</v>
      </c>
      <c r="J74" s="14">
        <f>J75+J76+J77</f>
        <v>197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65</v>
      </c>
      <c r="H75" s="4">
        <v>50</v>
      </c>
      <c r="I75" s="15">
        <v>40</v>
      </c>
      <c r="J75" s="15">
        <v>68.2</v>
      </c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66</v>
      </c>
      <c r="H76" s="4">
        <v>51</v>
      </c>
      <c r="I76" s="15">
        <v>119</v>
      </c>
      <c r="J76" s="15">
        <f>127.7+1.1</f>
        <v>128.80000000000001</v>
      </c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67</v>
      </c>
      <c r="H77" s="4">
        <v>52</v>
      </c>
      <c r="I77" s="15"/>
      <c r="J77" s="15"/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68</v>
      </c>
      <c r="H78" s="4">
        <v>53</v>
      </c>
      <c r="I78" s="15"/>
      <c r="J78" s="15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69</v>
      </c>
      <c r="H79" s="1">
        <v>54</v>
      </c>
      <c r="I79" s="16">
        <f>I80+I81+I82+I83+I86</f>
        <v>7000.5</v>
      </c>
      <c r="J79" s="16">
        <f>J80+J81+J82+J83+J86</f>
        <v>4800.1000000000004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70</v>
      </c>
      <c r="H80" s="4">
        <v>55</v>
      </c>
      <c r="I80" s="15">
        <v>3290.5</v>
      </c>
      <c r="J80" s="15">
        <v>728.5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71</v>
      </c>
      <c r="H81" s="4">
        <v>56</v>
      </c>
      <c r="I81" s="15">
        <v>100</v>
      </c>
      <c r="J81" s="15">
        <v>134.80000000000001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72</v>
      </c>
      <c r="H82" s="4">
        <v>57</v>
      </c>
      <c r="I82" s="15">
        <v>1040</v>
      </c>
      <c r="J82" s="15">
        <v>776.6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73</v>
      </c>
      <c r="H83" s="4">
        <v>58</v>
      </c>
      <c r="I83" s="14">
        <f>I84+I85</f>
        <v>2570</v>
      </c>
      <c r="J83" s="14">
        <f>J84+J85</f>
        <v>3160.2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74</v>
      </c>
      <c r="H84" s="4">
        <v>59</v>
      </c>
      <c r="I84" s="15">
        <v>180</v>
      </c>
      <c r="J84" s="15">
        <v>165.5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75</v>
      </c>
      <c r="H85" s="4">
        <v>60</v>
      </c>
      <c r="I85" s="15">
        <v>2390</v>
      </c>
      <c r="J85" s="15">
        <v>2994.7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76</v>
      </c>
      <c r="H86" s="4">
        <v>61</v>
      </c>
      <c r="I86" s="15"/>
      <c r="J86" s="15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77</v>
      </c>
      <c r="H87" s="1">
        <v>62</v>
      </c>
      <c r="I87" s="17">
        <v>55</v>
      </c>
      <c r="J87" s="17">
        <v>124.7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78</v>
      </c>
      <c r="H88" s="1">
        <v>63</v>
      </c>
      <c r="I88" s="17">
        <v>140</v>
      </c>
      <c r="J88" s="17">
        <v>2528.6999999999998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79</v>
      </c>
      <c r="H89" s="1">
        <v>64</v>
      </c>
      <c r="I89" s="16">
        <f>I90+I105+I110+I113</f>
        <v>161</v>
      </c>
      <c r="J89" s="16">
        <f>J90+J105+J110+J113</f>
        <v>26.3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80</v>
      </c>
      <c r="H90" s="1">
        <v>65</v>
      </c>
      <c r="I90" s="16">
        <f>I91+I92+I96+I100+I104</f>
        <v>161</v>
      </c>
      <c r="J90" s="16">
        <f>J91+J92+J96+J100+J104</f>
        <v>26.3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81</v>
      </c>
      <c r="H91" s="4">
        <v>66</v>
      </c>
      <c r="I91" s="15">
        <v>30</v>
      </c>
      <c r="J91" s="15">
        <v>3.6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82</v>
      </c>
      <c r="H92" s="4">
        <v>67</v>
      </c>
      <c r="I92" s="14">
        <f>I93+I94+I95</f>
        <v>131</v>
      </c>
      <c r="J92" s="14">
        <f>J93+J94+J95</f>
        <v>8.9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83</v>
      </c>
      <c r="H93" s="4">
        <v>68</v>
      </c>
      <c r="I93" s="15">
        <v>131</v>
      </c>
      <c r="J93" s="15">
        <v>8.9</v>
      </c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84</v>
      </c>
      <c r="H94" s="4">
        <v>69</v>
      </c>
      <c r="I94" s="15"/>
      <c r="J94" s="15"/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85</v>
      </c>
      <c r="H95" s="4">
        <v>70</v>
      </c>
      <c r="I95" s="15"/>
      <c r="J95" s="15"/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86</v>
      </c>
      <c r="H96" s="4">
        <v>71</v>
      </c>
      <c r="I96" s="14">
        <f>I97+I98+I99</f>
        <v>0</v>
      </c>
      <c r="J96" s="14">
        <f>J97+J98+J99</f>
        <v>13.8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87</v>
      </c>
      <c r="H97" s="4">
        <v>72</v>
      </c>
      <c r="I97" s="15">
        <v>0</v>
      </c>
      <c r="J97" s="15">
        <v>13.8</v>
      </c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88</v>
      </c>
      <c r="H98" s="4">
        <v>73</v>
      </c>
      <c r="I98" s="15"/>
      <c r="J98" s="15"/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89</v>
      </c>
      <c r="H99" s="4">
        <v>74</v>
      </c>
      <c r="I99" s="15"/>
      <c r="J99" s="15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90</v>
      </c>
      <c r="H100" s="4">
        <v>75</v>
      </c>
      <c r="I100" s="14">
        <f>I101+I102+I103</f>
        <v>0</v>
      </c>
      <c r="J100" s="14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91</v>
      </c>
      <c r="H101" s="4">
        <v>76</v>
      </c>
      <c r="I101" s="15"/>
      <c r="J101" s="15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92</v>
      </c>
      <c r="H102" s="4">
        <v>77</v>
      </c>
      <c r="I102" s="15"/>
      <c r="J102" s="15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93</v>
      </c>
      <c r="H103" s="4">
        <v>78</v>
      </c>
      <c r="I103" s="15"/>
      <c r="J103" s="15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94</v>
      </c>
      <c r="H104" s="4">
        <v>79</v>
      </c>
      <c r="I104" s="15"/>
      <c r="J104" s="15"/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95</v>
      </c>
      <c r="H105" s="1">
        <v>80</v>
      </c>
      <c r="I105" s="16">
        <f>I106+I107+I108+I109</f>
        <v>0</v>
      </c>
      <c r="J105" s="16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96</v>
      </c>
      <c r="H106" s="4">
        <v>81</v>
      </c>
      <c r="I106" s="15"/>
      <c r="J106" s="15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97</v>
      </c>
      <c r="H107" s="4">
        <v>82</v>
      </c>
      <c r="I107" s="15"/>
      <c r="J107" s="15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98</v>
      </c>
      <c r="H108" s="4">
        <v>83</v>
      </c>
      <c r="I108" s="15"/>
      <c r="J108" s="15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99</v>
      </c>
      <c r="H109" s="4">
        <v>84</v>
      </c>
      <c r="I109" s="15"/>
      <c r="J109" s="15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100</v>
      </c>
      <c r="H110" s="1">
        <v>85</v>
      </c>
      <c r="I110" s="16">
        <f>I111+I112</f>
        <v>0</v>
      </c>
      <c r="J110" s="16">
        <f>J111+J112</f>
        <v>0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101</v>
      </c>
      <c r="H111" s="4">
        <v>86</v>
      </c>
      <c r="I111" s="15"/>
      <c r="J111" s="15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102</v>
      </c>
      <c r="H112" s="4">
        <v>87</v>
      </c>
      <c r="I112" s="15"/>
      <c r="J112" s="15"/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103</v>
      </c>
      <c r="H113" s="1">
        <v>88</v>
      </c>
      <c r="I113" s="17"/>
      <c r="J113" s="17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104</v>
      </c>
      <c r="H114" s="1">
        <v>89</v>
      </c>
      <c r="I114" s="16">
        <f>I26+I40+I66+I89</f>
        <v>155486.1</v>
      </c>
      <c r="J114" s="16">
        <f>J26+J40+J66+J89</f>
        <v>151313.59999999998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105</v>
      </c>
      <c r="H115" s="1">
        <v>90</v>
      </c>
      <c r="I115" s="16">
        <f>I116+I121</f>
        <v>165.3</v>
      </c>
      <c r="J115" s="16">
        <f>J116+J121</f>
        <v>0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106</v>
      </c>
      <c r="H116" s="1">
        <v>91</v>
      </c>
      <c r="I116" s="16">
        <f>I117+I120</f>
        <v>0</v>
      </c>
      <c r="J116" s="16">
        <f>J117+J120</f>
        <v>0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107</v>
      </c>
      <c r="H117" s="1">
        <v>92</v>
      </c>
      <c r="I117" s="16">
        <f>I118+I119</f>
        <v>0</v>
      </c>
      <c r="J117" s="16">
        <f>J118+J119</f>
        <v>0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108</v>
      </c>
      <c r="H118" s="4">
        <v>93</v>
      </c>
      <c r="I118" s="15"/>
      <c r="J118" s="15"/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109</v>
      </c>
      <c r="H119" s="4">
        <v>94</v>
      </c>
      <c r="I119" s="15"/>
      <c r="J119" s="15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110</v>
      </c>
      <c r="H120" s="1">
        <v>95</v>
      </c>
      <c r="I120" s="17"/>
      <c r="J120" s="17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111</v>
      </c>
      <c r="H121" s="1">
        <v>96</v>
      </c>
      <c r="I121" s="16">
        <f>I122+I126</f>
        <v>165.3</v>
      </c>
      <c r="J121" s="16">
        <f>J122+J126</f>
        <v>0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112</v>
      </c>
      <c r="H122" s="1">
        <v>97</v>
      </c>
      <c r="I122" s="16">
        <f>I123</f>
        <v>165.3</v>
      </c>
      <c r="J122" s="16">
        <f>J123</f>
        <v>0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113</v>
      </c>
      <c r="H123" s="4">
        <v>98</v>
      </c>
      <c r="I123" s="18">
        <f>I124+I125</f>
        <v>165.3</v>
      </c>
      <c r="J123" s="14">
        <f>J124+J125</f>
        <v>0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114</v>
      </c>
      <c r="H124" s="4">
        <v>99</v>
      </c>
      <c r="I124" s="15"/>
      <c r="J124" s="15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115</v>
      </c>
      <c r="H125" s="4">
        <v>100</v>
      </c>
      <c r="I125" s="15">
        <v>165.3</v>
      </c>
      <c r="J125" s="15"/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116</v>
      </c>
      <c r="H126" s="1">
        <v>101</v>
      </c>
      <c r="I126" s="16">
        <f>I127</f>
        <v>0</v>
      </c>
      <c r="J126" s="16">
        <f>J127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117</v>
      </c>
      <c r="H127" s="4">
        <v>102</v>
      </c>
      <c r="I127" s="14">
        <f>I128+I129</f>
        <v>0</v>
      </c>
      <c r="J127" s="14">
        <f>J128+J129</f>
        <v>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114</v>
      </c>
      <c r="H128" s="4">
        <v>103</v>
      </c>
      <c r="I128" s="15"/>
      <c r="J128" s="15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115</v>
      </c>
      <c r="H129" s="4">
        <v>104</v>
      </c>
      <c r="I129" s="15"/>
      <c r="J129" s="15"/>
    </row>
    <row r="130" spans="1:16" x14ac:dyDescent="0.2">
      <c r="A130" s="1"/>
      <c r="B130" s="1"/>
      <c r="C130" s="1"/>
      <c r="D130" s="1"/>
      <c r="E130" s="1"/>
      <c r="F130" s="1"/>
      <c r="G130" s="7" t="s">
        <v>118</v>
      </c>
      <c r="H130" s="1">
        <v>105</v>
      </c>
      <c r="I130" s="17">
        <v>20637</v>
      </c>
      <c r="J130" s="17">
        <v>20637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119</v>
      </c>
      <c r="H131" s="1">
        <v>106</v>
      </c>
      <c r="I131" s="17"/>
      <c r="J131" s="17"/>
    </row>
    <row r="132" spans="1:16" x14ac:dyDescent="0.2">
      <c r="A132" s="4"/>
      <c r="B132" s="4"/>
      <c r="C132" s="4"/>
      <c r="D132" s="4"/>
      <c r="E132" s="4"/>
      <c r="F132" s="4"/>
      <c r="G132" s="7" t="s">
        <v>120</v>
      </c>
      <c r="H132" s="1">
        <v>107</v>
      </c>
      <c r="I132" s="14">
        <f>I114+I115+I130</f>
        <v>176288.4</v>
      </c>
      <c r="J132" s="14">
        <f>J114+J115+J130</f>
        <v>171950.59999999998</v>
      </c>
    </row>
    <row r="134" spans="1:16" x14ac:dyDescent="0.2">
      <c r="B134" s="43" t="s">
        <v>124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20"/>
      <c r="N134" s="20"/>
      <c r="O134" s="19"/>
      <c r="P134" s="19"/>
    </row>
    <row r="135" spans="1:16" x14ac:dyDescent="0.2">
      <c r="B135" s="35" t="s">
        <v>121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O135" s="19"/>
      <c r="P135" s="19"/>
    </row>
    <row r="138" spans="1:16" x14ac:dyDescent="0.2">
      <c r="B138" s="43" t="s">
        <v>125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20"/>
      <c r="N138" s="20"/>
    </row>
    <row r="139" spans="1:16" x14ac:dyDescent="0.2">
      <c r="B139" s="35" t="s">
        <v>122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3" spans="1:16" ht="5.45" customHeight="1" x14ac:dyDescent="0.2"/>
  </sheetData>
  <sheetProtection password="CEFB" sheet="1" selectLockedCells="1"/>
  <mergeCells count="24"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  <mergeCell ref="H1:K1"/>
    <mergeCell ref="B12:K12"/>
    <mergeCell ref="H19:J19"/>
    <mergeCell ref="H2:K2"/>
    <mergeCell ref="I22:I24"/>
    <mergeCell ref="J22:J24"/>
    <mergeCell ref="D7:J7"/>
    <mergeCell ref="G22:G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Manager/>
  <Company>LR Finansu ministerija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</dc:creator>
  <cp:keywords/>
  <dc:description/>
  <cp:lastModifiedBy>Dorota Paršuta</cp:lastModifiedBy>
  <cp:revision/>
  <dcterms:created xsi:type="dcterms:W3CDTF">2004-04-20T08:38:47Z</dcterms:created>
  <dcterms:modified xsi:type="dcterms:W3CDTF">2024-10-22T07:19:48Z</dcterms:modified>
  <cp:category/>
  <cp:contentStatus/>
</cp:coreProperties>
</file>