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data\Biudžeto planavimo skyrius\2023\DVS sprendimas dėl biudžeto patvirtinimo\"/>
    </mc:Choice>
  </mc:AlternateContent>
  <xr:revisionPtr revIDLastSave="0" documentId="13_ncr:1_{EC4D261D-3FF0-465D-B99F-4686F9CC1C71}" xr6:coauthVersionLast="47" xr6:coauthVersionMax="47" xr10:uidLastSave="{00000000-0000-0000-0000-000000000000}"/>
  <bookViews>
    <workbookView xWindow="2160" yWindow="3280" windowWidth="17110" windowHeight="16950" xr2:uid="{00000000-000D-0000-FFFF-FFFF00000000}"/>
  </bookViews>
  <sheets>
    <sheet name="4 priedas" sheetId="1" r:id="rId1"/>
  </sheets>
  <definedNames>
    <definedName name="_xlnm.Print_Area" localSheetId="0">'4 priedas'!$A$1:$F$119</definedName>
    <definedName name="_xlnm.Print_Titles" localSheetId="0">'4 priedas'!$7:$10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74" i="1"/>
  <c r="C20" i="1"/>
  <c r="D16" i="1"/>
  <c r="F81" i="1"/>
  <c r="D94" i="1"/>
  <c r="D24" i="1" l="1"/>
  <c r="F32" i="1" l="1"/>
  <c r="C109" i="1" l="1"/>
  <c r="D87" i="1"/>
  <c r="C48" i="1" l="1"/>
  <c r="C49" i="1"/>
  <c r="C50" i="1"/>
  <c r="C51" i="1"/>
  <c r="C52" i="1"/>
  <c r="C53" i="1"/>
  <c r="C54" i="1"/>
  <c r="C55" i="1"/>
  <c r="D56" i="1"/>
  <c r="E56" i="1"/>
  <c r="F56" i="1"/>
  <c r="C58" i="1"/>
  <c r="C59" i="1"/>
  <c r="C60" i="1"/>
  <c r="C61" i="1"/>
  <c r="C62" i="1"/>
  <c r="C63" i="1"/>
  <c r="C64" i="1"/>
  <c r="F65" i="1"/>
  <c r="C65" i="1" s="1"/>
  <c r="C66" i="1"/>
  <c r="C67" i="1"/>
  <c r="D68" i="1"/>
  <c r="C68" i="1" s="1"/>
  <c r="C69" i="1"/>
  <c r="C70" i="1"/>
  <c r="C110" i="1" l="1"/>
  <c r="C12" i="1"/>
  <c r="C77" i="1" l="1"/>
  <c r="D74" i="1" l="1"/>
  <c r="C108" i="1" l="1"/>
  <c r="C31" i="1" l="1"/>
  <c r="C32" i="1"/>
  <c r="C102" i="1"/>
  <c r="C25" i="1" l="1"/>
  <c r="C72" i="1" l="1"/>
  <c r="C71" i="1" l="1"/>
  <c r="C82" i="1" l="1"/>
  <c r="C83" i="1" l="1"/>
  <c r="C19" i="1" l="1"/>
  <c r="C85" i="1" l="1"/>
  <c r="C36" i="1"/>
  <c r="C35" i="1"/>
  <c r="C37" i="1" l="1"/>
  <c r="C38" i="1" s="1"/>
  <c r="C41" i="1"/>
  <c r="C96" i="1" l="1"/>
  <c r="C106" i="1" l="1"/>
  <c r="C103" i="1"/>
  <c r="C101" i="1"/>
  <c r="C100" i="1"/>
  <c r="C99" i="1"/>
  <c r="C98" i="1"/>
  <c r="C91" i="1"/>
  <c r="C90" i="1"/>
  <c r="C89" i="1"/>
  <c r="C88" i="1"/>
  <c r="C87" i="1"/>
  <c r="C24" i="1" l="1"/>
  <c r="C14" i="1"/>
  <c r="C13" i="1"/>
  <c r="C104" i="1" l="1"/>
  <c r="E22" i="1" l="1"/>
  <c r="F112" i="1" l="1"/>
  <c r="E112" i="1"/>
  <c r="D112" i="1"/>
  <c r="F92" i="1"/>
  <c r="E92" i="1"/>
  <c r="D92" i="1"/>
  <c r="F74" i="1"/>
  <c r="E74" i="1"/>
  <c r="F33" i="1"/>
  <c r="E33" i="1"/>
  <c r="D33" i="1"/>
  <c r="F22" i="1"/>
  <c r="D22" i="1"/>
  <c r="C21" i="1"/>
  <c r="C26" i="1" l="1"/>
  <c r="D79" i="1" l="1"/>
  <c r="E79" i="1"/>
  <c r="F79" i="1"/>
  <c r="D38" i="1" l="1"/>
  <c r="E38" i="1"/>
  <c r="E113" i="1" s="1"/>
  <c r="F38" i="1"/>
  <c r="F113" i="1" s="1"/>
  <c r="C73" i="1" l="1"/>
  <c r="C111" i="1" l="1"/>
  <c r="C107" i="1"/>
  <c r="C95" i="1" l="1"/>
  <c r="C97" i="1"/>
  <c r="C105" i="1"/>
  <c r="C94" i="1"/>
  <c r="C84" i="1"/>
  <c r="C86" i="1"/>
  <c r="C81" i="1"/>
  <c r="C92" i="1" s="1"/>
  <c r="C78" i="1"/>
  <c r="C76" i="1"/>
  <c r="C40" i="1"/>
  <c r="C42" i="1"/>
  <c r="C43" i="1"/>
  <c r="C44" i="1"/>
  <c r="C45" i="1"/>
  <c r="C46" i="1"/>
  <c r="C47" i="1"/>
  <c r="D113" i="1" s="1"/>
  <c r="C27" i="1"/>
  <c r="C28" i="1"/>
  <c r="C29" i="1"/>
  <c r="C30" i="1"/>
  <c r="C15" i="1"/>
  <c r="C16" i="1"/>
  <c r="C17" i="1"/>
  <c r="C18" i="1"/>
  <c r="C56" i="1" l="1"/>
  <c r="C79" i="1"/>
  <c r="C33" i="1"/>
  <c r="C112" i="1"/>
  <c r="C113" i="1" l="1"/>
</calcChain>
</file>

<file path=xl/sharedStrings.xml><?xml version="1.0" encoding="utf-8"?>
<sst xmlns="http://schemas.openxmlformats.org/spreadsheetml/2006/main" count="204" uniqueCount="186">
  <si>
    <t>(tūkst. Eur)</t>
  </si>
  <si>
    <t>Eil. 
Nr.</t>
  </si>
  <si>
    <t>Iš jų:</t>
  </si>
  <si>
    <t>I š l a i d o m s</t>
  </si>
  <si>
    <t>Turtui įsigyti</t>
  </si>
  <si>
    <t>Asignavimų valdytojai</t>
  </si>
  <si>
    <t>01. EKONOMINIO KONKURENCINGUMO DIDINIMO PROGRAMA</t>
  </si>
  <si>
    <t>Iš viso:</t>
  </si>
  <si>
    <t>02. ŠVIETIMO KOKYBĖS IR PRIEINAMUMO DIDINIMO PROGRAMA</t>
  </si>
  <si>
    <t>03. SUSISIEKIMO IR GATVIŲ APŠVIETIMO INFRASTRUKTŪROS GERINIMO PROGRAMA</t>
  </si>
  <si>
    <t>05. SAUGIOS IR ŠVARIOS GYVENAMOSIOS APLINKOS KŪRIMO PROGRAMA</t>
  </si>
  <si>
    <t>06. VIEŠŲJŲ SVEIKATOS PASLAUGŲ KOKYBĖS GERINIMO PROGRAMA</t>
  </si>
  <si>
    <t>07. KULTŪROS, SPORTO IR TURIZMO VYSTYMO PROGRAMA</t>
  </si>
  <si>
    <t>Vladislavo Sirokomlės muziejus</t>
  </si>
  <si>
    <t>Nemenčinės daugiafunkcinis kultūros centras</t>
  </si>
  <si>
    <t>Rudaminos daugiafunkcinis kultūros centras</t>
  </si>
  <si>
    <t>08. SOCIALINĖS ATSKIRTIES MAŽINIMO PROGRAMA</t>
  </si>
  <si>
    <t>Paberžės socialinės globos namai</t>
  </si>
  <si>
    <t>Šeimos ir vaiko krizių centras</t>
  </si>
  <si>
    <t xml:space="preserve"> 1.</t>
  </si>
  <si>
    <t xml:space="preserve"> 2.</t>
  </si>
  <si>
    <t xml:space="preserve"> 3.</t>
  </si>
  <si>
    <t xml:space="preserve"> 4.</t>
  </si>
  <si>
    <t xml:space="preserve"> 5.</t>
  </si>
  <si>
    <t>Investiciniams projektams (Savivaldybės administracija)</t>
  </si>
  <si>
    <t>Teritorijų planavimo dokumentų rengimas (Savivaldybės administracija)</t>
  </si>
  <si>
    <t>Pastatų ir kitų objektų teisinė registracija ir inventorizacija (Savivaldybės administracija)</t>
  </si>
  <si>
    <t>Žemės kadastras ir geodezija (Savivaldybės administracija)</t>
  </si>
  <si>
    <t>Pedagoginė psichologinė pagalba (Pedagoginė psichologinė tarnyba)</t>
  </si>
  <si>
    <t>Kelių projektavimas ir kartografinės bazės kūrimas (Savivaldybės administracija)</t>
  </si>
  <si>
    <t>Gatvių apšvietimas (Seniūnijos)</t>
  </si>
  <si>
    <t>04. VALDYMO PROGRAMA</t>
  </si>
  <si>
    <t>Viešoji informacija (Savivaldybės administracija)</t>
  </si>
  <si>
    <t>Administracijos institucijos išlaikymas (Savivaldybės administracija)</t>
  </si>
  <si>
    <t>Savivaldos institucijos išlaikymas (Savivaldybės administracija)</t>
  </si>
  <si>
    <t>Administracijos direktoriaus rezervas (Savivaldybės administracija)</t>
  </si>
  <si>
    <t>Savivaldybės mero fondas (Savivaldybės administracija)</t>
  </si>
  <si>
    <t>Institucijos išlaikymas (Seniūnijos)</t>
  </si>
  <si>
    <t>Žemės ūkio administravimas (Seniūnijos)</t>
  </si>
  <si>
    <t>Institucijos išlaikymas (Kontrolės ir audito tarnyba)</t>
  </si>
  <si>
    <t>Gyvenviečių tvarkymas (Savivaldybės administracija)</t>
  </si>
  <si>
    <t>Atliekų tvarkymo sistemos sukūrimas (Savivaldybės administracija)</t>
  </si>
  <si>
    <t>Komunalinio ūkio plėtra (Savivaldybės administracija)</t>
  </si>
  <si>
    <t>Komunalinių atliekų surinkimo programa (Savivaldybės administracija)</t>
  </si>
  <si>
    <t>Policijos viešosios tvarkos programoms (Savivaldybės administracija)</t>
  </si>
  <si>
    <t>Palaikų pervežimas (Savivaldybės administracija)</t>
  </si>
  <si>
    <t>Priešgaisrinių tarnybų organizavimas (Priešgaisrinė tarnyba)</t>
  </si>
  <si>
    <t>Komunalinio ūkio plėtra (Seniūnijos)</t>
  </si>
  <si>
    <t>Atliekų tvarkymas (Seniūnijos)</t>
  </si>
  <si>
    <t>Aplinkos apsaugos specialioji programa (Savivaldybės administracija)</t>
  </si>
  <si>
    <t>Sveikatos apsaugai remti (Savivaldybės administracija)</t>
  </si>
  <si>
    <t>Sporto renginiams organizuoti (Savivaldybės administracija)</t>
  </si>
  <si>
    <t>Vilniaus rajono centrinė biblioteka</t>
  </si>
  <si>
    <t>Kompensacijų lengvatinio keleivių vežimo skaičiavimas ir mokėjimas (Savivaldybės administracija)</t>
  </si>
  <si>
    <t>Vilniaus rajono šeimos ir vaiko gerovės centras</t>
  </si>
  <si>
    <t>Nemenčinės neįgaliųjų dienos užimtumo centras</t>
  </si>
  <si>
    <t>Socialinio darbo organizavimas (Seniūnijos)</t>
  </si>
  <si>
    <t>Vilniaus krašto etnografinis  muziejus</t>
  </si>
  <si>
    <t>Daugiabučių namų renovacijai remti (Savivaldybės administracija)</t>
  </si>
  <si>
    <t>Seniūnijų bendruomenėms remti (Savivaldybės administracija)</t>
  </si>
  <si>
    <t>Smulkaus ir vidutinio verslo rėmimo fondas (Savivaldybės administracija)</t>
  </si>
  <si>
    <t>Juodšilių seniūnijos bendruomenės socialinių paslaugų centras</t>
  </si>
  <si>
    <t>Vilniaus rajono socialinių paslaugų centras</t>
  </si>
  <si>
    <t>Melioracija (Savivaldybės administracija)</t>
  </si>
  <si>
    <t>6.</t>
  </si>
  <si>
    <t>7.</t>
  </si>
  <si>
    <t>8.</t>
  </si>
  <si>
    <t>9.</t>
  </si>
  <si>
    <t>Žemės ūkio administravimas (Savivaldybės administracija)</t>
  </si>
  <si>
    <t>Iš jų: darbo užmokesčiui</t>
  </si>
  <si>
    <t>Kompensacijų mokytojų vežimo skaičiavimas ir mokėjimas (Savivaldybės administracija)</t>
  </si>
  <si>
    <t>Subsidijos už vandenį (Savivaldybės administracija)</t>
  </si>
  <si>
    <t>Švietimo įstaigų išlaikymas (Švietimo įstaigos)</t>
  </si>
  <si>
    <t>Kitoms švietimo reikmėms (Savivaldybės administracija)</t>
  </si>
  <si>
    <t>Keleivių vežimo  ir kontrolės paslaugos  (Savivaldybės administracija)</t>
  </si>
  <si>
    <t>Kuosinės socialinės globos namai</t>
  </si>
  <si>
    <t>Kompensacijos seniūnaičiams už transporto ir kanceliarinių prekių išlaidas (Savivaldybės administracija)</t>
  </si>
  <si>
    <t>Palūkanų mokėjimas (Savivaldybės administracija)</t>
  </si>
  <si>
    <t>Jaunimo politikai formuoti ir mobiliam darbui su jaunimu (Savivaldybės administracija)</t>
  </si>
  <si>
    <t>____________________________________</t>
  </si>
  <si>
    <t>4 priedas</t>
  </si>
  <si>
    <t>IŠ VISO PAGAL PROGRAMAS:</t>
  </si>
  <si>
    <t>Paskolos grąžinimas (Savivaldybės administracija)</t>
  </si>
  <si>
    <t>Kultūros veikloms organizuoti (Savivaldybės administracija)</t>
  </si>
  <si>
    <t>Institucijos išlaikymas (Savivaldybės administracija)</t>
  </si>
  <si>
    <t>Socialinių paslaugų ir išmokų administravimas ir finansavimas (Savivaldybės administracija)</t>
  </si>
  <si>
    <t>Vaikų dienos centrų rėmimas (Savivaldybės administracija)</t>
  </si>
  <si>
    <t>Investiciniams projektams (Kultūros įstaigos)</t>
  </si>
  <si>
    <t>Investiciniams projektams (Švietimo įstaigos)</t>
  </si>
  <si>
    <t>Subsidijos už centralizuotai tiekiamą šiluminę energiją gyventojų būstui šildyti  (Savivaldybės administracija)</t>
  </si>
  <si>
    <t>Infrastruktūros plėtros įmokos (Savivaldybės administracija)</t>
  </si>
  <si>
    <t xml:space="preserve">Vilniaus rajono sporto centras </t>
  </si>
  <si>
    <t>Banko mokesčiams (Savivaldybės administracija)</t>
  </si>
  <si>
    <t>Želdynų sutvarkymas ir inventorizacija (Savivaldybės administracija)</t>
  </si>
  <si>
    <t>Vilniaus pasienio rinktinės programoms (Savivaldybės administracija)</t>
  </si>
  <si>
    <t>Vilniaus rajono savivaldybės</t>
  </si>
  <si>
    <t>tarybos 2023 m. vasario   d.</t>
  </si>
  <si>
    <t>sprendimo Nr.  T3-</t>
  </si>
  <si>
    <t xml:space="preserve">VILNIAUS RAJONO SAVIVALDYBĖS 2023 METŲ BIUDŽETO ASIGNAVIMAI SAVARANKIŠKOSIOMS FUNKCIJOMS VYKDYTI PAGAL PROGRAMAS </t>
  </si>
  <si>
    <t>Socialinei apsaugai, kultūrai ir sportui finansuoti (Savivaldybės administracija)</t>
  </si>
  <si>
    <t>Religinėms bendruomenėms finansuoti (Savivaldybės administracija)</t>
  </si>
  <si>
    <t>Mokyklų bendruomenėms skatinti bei mokinių poilsiui organizuoti (Savivaldybės administracija)</t>
  </si>
  <si>
    <t>Žemės ūkiui finansuoti (Savivaldybės administracija)</t>
  </si>
  <si>
    <t>Socialinio būsto statyba ir remontas (Savivaldybės administracija)</t>
  </si>
  <si>
    <t>Stipendijoms (Savivaldybės administracija)</t>
  </si>
  <si>
    <t>Visuomenės sveikatos biuras (Savivaldybės administracija)</t>
  </si>
  <si>
    <t>Investiciniams projektams (Socialinės įstaigos)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</si>
  <si>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</si>
  <si>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</si>
  <si>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</si>
  <si>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</si>
  <si>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</si>
  <si>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</si>
  <si>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</si>
  <si>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</si>
  <si>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</si>
  <si>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</si>
  <si>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</si>
  <si>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</si>
  <si>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</si>
  <si>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</si>
  <si>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</si>
  <si>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</si>
  <si>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</si>
  <si>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</si>
  <si>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</si>
  <si>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</si>
  <si>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</si>
  <si>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</si>
  <si>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</si>
  <si>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</si>
  <si>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</si>
  <si>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</si>
  <si>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</si>
  <si>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</si>
  <si>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</si>
  <si>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</si>
  <si>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</si>
  <si>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</si>
  <si>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</si>
  <si>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</si>
  <si>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</si>
  <si>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</si>
  <si>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</si>
  <si>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</si>
  <si>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</si>
  <si>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</si>
  <si>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</si>
  <si>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</si>
  <si>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</si>
  <si>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</si>
  <si>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</si>
  <si>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</si>
  <si>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</si>
  <si>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</si>
  <si>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</si>
  <si>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</si>
  <si>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</si>
  <si>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</si>
  <si>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</si>
  <si>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</si>
  <si>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</si>
  <si>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</si>
  <si>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</si>
  <si>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</si>
  <si>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</si>
  <si>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</si>
  <si>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</si>
  <si>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76.</t>
  </si>
  <si>
    <t>78.</t>
  </si>
  <si>
    <t>72.</t>
  </si>
  <si>
    <t>73.</t>
  </si>
  <si>
    <t>74.</t>
  </si>
  <si>
    <t>75.</t>
  </si>
  <si>
    <t>77.</t>
  </si>
  <si>
    <t>79.</t>
  </si>
  <si>
    <t>80.</t>
  </si>
  <si>
    <t>81.</t>
  </si>
  <si>
    <t>82.</t>
  </si>
  <si>
    <t>83.</t>
  </si>
  <si>
    <t>84.</t>
  </si>
  <si>
    <t>85.</t>
  </si>
  <si>
    <t>86.</t>
  </si>
  <si>
    <t>Investiciniams projektams (socialinio būsto plėtra Vilniaus rajone)</t>
  </si>
  <si>
    <t>Dalyvaujamojo biudžeto priemonei įgyvendinti (Savivaldybės administracija)</t>
  </si>
  <si>
    <t>53.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</si>
</sst>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/>
    <xf numFmtId="164" fontId="5" fillId="0" borderId="8" xfId="0" applyNumberFormat="1" applyFont="1" applyBorder="1" applyAlignment="1">
      <alignment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164" fontId="3" fillId="0" borderId="0" xfId="0" applyNumberFormat="1" applyFont="1"/>
    <xf numFmtId="164" fontId="2" fillId="0" borderId="1" xfId="0" applyNumberFormat="1" applyFont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wrapText="1"/>
    </xf>
    <xf numFmtId="0" fontId="1" fillId="2" borderId="4" xfId="0" applyFont="1" applyFill="1" applyBorder="1" applyAlignment="1">
      <alignment horizontal="right" wrapText="1"/>
    </xf>
    <xf numFmtId="0" fontId="2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9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6"/>
  <sheetViews>
    <sheetView tabSelected="1" topLeftCell="A46" zoomScaleNormal="100" workbookViewId="0">
      <selection activeCell="A79" sqref="A79:B79"/>
    </sheetView>
  </sheetViews>
  <sheetFormatPr defaultRowHeight="14.5" x14ac:dyDescent="0.35"/>
  <cols>
    <col min="1" max="1" width="5.81640625" style="6" customWidth="1"/>
    <col min="2" max="2" width="43.81640625" style="4" customWidth="1"/>
    <col min="3" max="3" width="10.54296875" style="4" customWidth="1"/>
    <col min="4" max="4" width="10" style="4" customWidth="1"/>
    <col min="5" max="5" width="14.81640625" style="4" customWidth="1"/>
    <col min="6" max="6" width="9.453125" style="4" customWidth="1"/>
    <col min="7" max="7" width="8.81640625" style="4"/>
  </cols>
  <sheetData>
    <row r="1" spans="1:7" s="3" customFormat="1" ht="15.75" customHeight="1" x14ac:dyDescent="0.35">
      <c r="A1" s="7"/>
      <c r="E1" s="36" t="s">
        <v>95</v>
      </c>
      <c r="F1" s="36"/>
      <c r="G1" s="36"/>
    </row>
    <row r="2" spans="1:7" s="3" customFormat="1" ht="15.75" customHeight="1" x14ac:dyDescent="0.35">
      <c r="A2" s="7"/>
      <c r="E2" s="36" t="s">
        <v>96</v>
      </c>
      <c r="F2" s="36"/>
      <c r="G2" s="36"/>
    </row>
    <row r="3" spans="1:7" s="3" customFormat="1" ht="15.75" customHeight="1" x14ac:dyDescent="0.35">
      <c r="A3" s="7"/>
      <c r="E3" s="36" t="s">
        <v>97</v>
      </c>
      <c r="F3" s="36"/>
      <c r="G3" s="36"/>
    </row>
    <row r="4" spans="1:7" s="3" customFormat="1" ht="15.5" x14ac:dyDescent="0.35">
      <c r="A4" s="7"/>
      <c r="E4" s="36" t="s">
        <v>80</v>
      </c>
      <c r="F4" s="36"/>
      <c r="G4" s="36"/>
    </row>
    <row r="5" spans="1:7" s="3" customFormat="1" ht="15.5" x14ac:dyDescent="0.35">
      <c r="A5" s="7"/>
      <c r="E5" s="8"/>
      <c r="F5" s="8"/>
      <c r="G5" s="8"/>
    </row>
    <row r="6" spans="1:7" s="2" customFormat="1" ht="45" customHeight="1" x14ac:dyDescent="0.35">
      <c r="A6" s="37" t="s">
        <v>98</v>
      </c>
      <c r="B6" s="37"/>
      <c r="C6" s="37"/>
      <c r="D6" s="37"/>
      <c r="E6" s="37"/>
      <c r="F6" s="37"/>
    </row>
    <row r="7" spans="1:7" ht="15" customHeight="1" x14ac:dyDescent="0.35">
      <c r="A7" s="38" t="s">
        <v>0</v>
      </c>
      <c r="B7" s="38"/>
      <c r="C7" s="38"/>
      <c r="D7" s="38"/>
      <c r="E7" s="38"/>
      <c r="F7" s="38"/>
      <c r="G7" s="1"/>
    </row>
    <row r="8" spans="1:7" ht="15" x14ac:dyDescent="0.35">
      <c r="A8" s="45" t="s">
        <v>1</v>
      </c>
      <c r="B8" s="42" t="s">
        <v>5</v>
      </c>
      <c r="C8" s="44" t="s">
        <v>7</v>
      </c>
      <c r="D8" s="39" t="s">
        <v>2</v>
      </c>
      <c r="E8" s="40"/>
      <c r="F8" s="41"/>
    </row>
    <row r="9" spans="1:7" ht="15" x14ac:dyDescent="0.35">
      <c r="A9" s="45"/>
      <c r="B9" s="46"/>
      <c r="C9" s="44"/>
      <c r="D9" s="39" t="s">
        <v>3</v>
      </c>
      <c r="E9" s="41"/>
      <c r="F9" s="42" t="s">
        <v>4</v>
      </c>
    </row>
    <row r="10" spans="1:7" ht="30" x14ac:dyDescent="0.35">
      <c r="A10" s="45"/>
      <c r="B10" s="43"/>
      <c r="C10" s="44"/>
      <c r="D10" s="21" t="s">
        <v>7</v>
      </c>
      <c r="E10" s="21" t="s">
        <v>69</v>
      </c>
      <c r="F10" s="43"/>
    </row>
    <row r="11" spans="1:7" ht="15.75" customHeight="1" x14ac:dyDescent="0.35">
      <c r="A11" s="28" t="s">
        <v>6</v>
      </c>
      <c r="B11" s="29"/>
      <c r="C11" s="29"/>
      <c r="D11" s="29"/>
      <c r="E11" s="29"/>
      <c r="F11" s="30"/>
    </row>
    <row r="12" spans="1:7" s="1" customFormat="1" ht="31" x14ac:dyDescent="0.35">
      <c r="A12" s="15" t="s">
        <v>19</v>
      </c>
      <c r="B12" s="15" t="s">
        <v>24</v>
      </c>
      <c r="C12" s="20">
        <f>D12+F12</f>
        <v>851.8</v>
      </c>
      <c r="D12" s="20">
        <v>60.8</v>
      </c>
      <c r="E12" s="20">
        <v>34.5</v>
      </c>
      <c r="F12" s="20">
        <v>791</v>
      </c>
      <c r="G12" s="11"/>
    </row>
    <row r="13" spans="1:7" s="1" customFormat="1" ht="33.75" customHeight="1" x14ac:dyDescent="0.35">
      <c r="A13" s="15" t="s">
        <v>20</v>
      </c>
      <c r="B13" s="15" t="s">
        <v>60</v>
      </c>
      <c r="C13" s="20">
        <f t="shared" ref="C13:C21" si="0">D13+F13</f>
        <v>40</v>
      </c>
      <c r="D13" s="20">
        <v>40</v>
      </c>
      <c r="E13" s="20">
        <v>0</v>
      </c>
      <c r="F13" s="20">
        <v>0</v>
      </c>
    </row>
    <row r="14" spans="1:7" s="1" customFormat="1" ht="32.15" customHeight="1" x14ac:dyDescent="0.35">
      <c r="A14" s="15" t="s">
        <v>21</v>
      </c>
      <c r="B14" s="15" t="s">
        <v>25</v>
      </c>
      <c r="C14" s="20">
        <f t="shared" si="0"/>
        <v>100</v>
      </c>
      <c r="D14" s="20">
        <v>100</v>
      </c>
      <c r="E14" s="20">
        <v>0</v>
      </c>
      <c r="F14" s="20">
        <v>0</v>
      </c>
    </row>
    <row r="15" spans="1:7" s="1" customFormat="1" ht="31" x14ac:dyDescent="0.35">
      <c r="A15" s="15" t="s">
        <v>22</v>
      </c>
      <c r="B15" s="15" t="s">
        <v>26</v>
      </c>
      <c r="C15" s="20">
        <f t="shared" si="0"/>
        <v>35</v>
      </c>
      <c r="D15" s="20">
        <v>35</v>
      </c>
      <c r="E15" s="20">
        <v>0</v>
      </c>
      <c r="F15" s="20">
        <v>0</v>
      </c>
    </row>
    <row r="16" spans="1:7" s="1" customFormat="1" ht="31" x14ac:dyDescent="0.35">
      <c r="A16" s="15" t="s">
        <v>23</v>
      </c>
      <c r="B16" s="15" t="s">
        <v>74</v>
      </c>
      <c r="C16" s="20">
        <f t="shared" si="0"/>
        <v>1961.8</v>
      </c>
      <c r="D16" s="20">
        <f>1900+61.8</f>
        <v>1961.8</v>
      </c>
      <c r="E16" s="20">
        <v>0</v>
      </c>
      <c r="F16" s="20">
        <v>0</v>
      </c>
    </row>
    <row r="17" spans="1:7" s="1" customFormat="1" ht="15.5" x14ac:dyDescent="0.35">
      <c r="A17" s="14" t="s">
        <v>64</v>
      </c>
      <c r="B17" s="15" t="s">
        <v>63</v>
      </c>
      <c r="C17" s="20">
        <f t="shared" si="0"/>
        <v>250</v>
      </c>
      <c r="D17" s="20">
        <v>250</v>
      </c>
      <c r="E17" s="20">
        <v>0</v>
      </c>
      <c r="F17" s="20">
        <v>0</v>
      </c>
    </row>
    <row r="18" spans="1:7" s="1" customFormat="1" ht="31" x14ac:dyDescent="0.35">
      <c r="A18" s="14" t="s">
        <v>65</v>
      </c>
      <c r="B18" s="15" t="s">
        <v>27</v>
      </c>
      <c r="C18" s="20">
        <f t="shared" si="0"/>
        <v>20</v>
      </c>
      <c r="D18" s="20">
        <v>20</v>
      </c>
      <c r="E18" s="20">
        <v>0</v>
      </c>
      <c r="F18" s="20">
        <v>0</v>
      </c>
    </row>
    <row r="19" spans="1:7" s="1" customFormat="1" ht="46.5" x14ac:dyDescent="0.35">
      <c r="A19" s="14" t="s">
        <v>66</v>
      </c>
      <c r="B19" s="15" t="s">
        <v>89</v>
      </c>
      <c r="C19" s="20">
        <f>D19+F19</f>
        <v>4500</v>
      </c>
      <c r="D19" s="22">
        <v>4500</v>
      </c>
      <c r="E19" s="20">
        <v>0</v>
      </c>
      <c r="F19" s="20">
        <v>0</v>
      </c>
    </row>
    <row r="20" spans="1:7" s="1" customFormat="1" ht="31" x14ac:dyDescent="0.35">
      <c r="A20" s="14" t="s">
        <v>67</v>
      </c>
      <c r="B20" s="15" t="s">
        <v>184</v>
      </c>
      <c r="C20" s="13">
        <f t="shared" ref="C20" si="1">D20+F20</f>
        <v>25</v>
      </c>
      <c r="D20" s="13">
        <v>25</v>
      </c>
      <c r="E20" s="13">
        <v>0</v>
      </c>
      <c r="F20" s="13">
        <v>0</v>
      </c>
    </row>
    <row r="21" spans="1:7" s="1" customFormat="1" ht="31" x14ac:dyDescent="0.35">
      <c r="A21" s="14" t="s">
        <v>107</v>
      </c>
      <c r="B21" s="15" t="s">
        <v>71</v>
      </c>
      <c r="C21" s="20">
        <f t="shared" si="0"/>
        <v>700</v>
      </c>
      <c r="D21" s="20">
        <v>700</v>
      </c>
      <c r="E21" s="20">
        <v>0</v>
      </c>
      <c r="F21" s="20">
        <v>0</v>
      </c>
    </row>
    <row r="22" spans="1:7" s="1" customFormat="1" ht="15.65" customHeight="1" x14ac:dyDescent="0.35">
      <c r="A22" s="34" t="s">
        <v>7</v>
      </c>
      <c r="B22" s="35"/>
      <c r="C22" s="23">
        <f>SUM(C12:C21)</f>
        <v>8483.6</v>
      </c>
      <c r="D22" s="23">
        <f>SUM(D12:D21)</f>
        <v>7692.6</v>
      </c>
      <c r="E22" s="23">
        <f>SUM(E12:E21)</f>
        <v>34.5</v>
      </c>
      <c r="F22" s="23">
        <f>SUM(F12:F21)</f>
        <v>791</v>
      </c>
    </row>
    <row r="23" spans="1:7" ht="15.75" customHeight="1" x14ac:dyDescent="0.35">
      <c r="A23" s="28" t="s">
        <v>8</v>
      </c>
      <c r="B23" s="29"/>
      <c r="C23" s="29"/>
      <c r="D23" s="29"/>
      <c r="E23" s="29"/>
      <c r="F23" s="30"/>
    </row>
    <row r="24" spans="1:7" ht="15.5" x14ac:dyDescent="0.35">
      <c r="A24" s="14" t="s">
        <v>108</v>
      </c>
      <c r="B24" s="19" t="s">
        <v>72</v>
      </c>
      <c r="C24" s="20">
        <f>D24+F24</f>
        <v>24267</v>
      </c>
      <c r="D24" s="20">
        <f>24250+17-0.6</f>
        <v>24266.400000000001</v>
      </c>
      <c r="E24" s="20">
        <v>18322.900000000001</v>
      </c>
      <c r="F24" s="20">
        <v>0.6</v>
      </c>
    </row>
    <row r="25" spans="1:7" ht="17.149999999999999" customHeight="1" x14ac:dyDescent="0.35">
      <c r="A25" s="14" t="s">
        <v>109</v>
      </c>
      <c r="B25" s="19" t="s">
        <v>88</v>
      </c>
      <c r="C25" s="20">
        <f>D25+F25</f>
        <v>706</v>
      </c>
      <c r="D25" s="20">
        <v>100</v>
      </c>
      <c r="E25" s="20">
        <v>0</v>
      </c>
      <c r="F25" s="20">
        <v>606</v>
      </c>
    </row>
    <row r="26" spans="1:7" s="1" customFormat="1" ht="31" x14ac:dyDescent="0.35">
      <c r="A26" s="14" t="s">
        <v>110</v>
      </c>
      <c r="B26" s="19" t="s">
        <v>70</v>
      </c>
      <c r="C26" s="20">
        <f t="shared" ref="C26" si="2">D26+F26</f>
        <v>350</v>
      </c>
      <c r="D26" s="20">
        <v>350</v>
      </c>
      <c r="E26" s="20">
        <v>0</v>
      </c>
      <c r="F26" s="20">
        <v>0</v>
      </c>
      <c r="G26" s="4"/>
    </row>
    <row r="27" spans="1:7" ht="49.75" customHeight="1" x14ac:dyDescent="0.35">
      <c r="A27" s="14" t="s">
        <v>111</v>
      </c>
      <c r="B27" s="19" t="s">
        <v>101</v>
      </c>
      <c r="C27" s="20">
        <f t="shared" ref="C27:C32" si="3">D27+F27</f>
        <v>70</v>
      </c>
      <c r="D27" s="20">
        <v>70</v>
      </c>
      <c r="E27" s="20">
        <v>0</v>
      </c>
      <c r="F27" s="20">
        <v>0</v>
      </c>
    </row>
    <row r="28" spans="1:7" ht="34.5" customHeight="1" x14ac:dyDescent="0.35">
      <c r="A28" s="14" t="s">
        <v>112</v>
      </c>
      <c r="B28" s="19" t="s">
        <v>99</v>
      </c>
      <c r="C28" s="20">
        <f t="shared" si="3"/>
        <v>30</v>
      </c>
      <c r="D28" s="20">
        <v>30</v>
      </c>
      <c r="E28" s="20">
        <v>0</v>
      </c>
      <c r="F28" s="20">
        <v>0</v>
      </c>
    </row>
    <row r="29" spans="1:7" ht="31" x14ac:dyDescent="0.35">
      <c r="A29" s="14" t="s">
        <v>113</v>
      </c>
      <c r="B29" s="19" t="s">
        <v>78</v>
      </c>
      <c r="C29" s="20">
        <f t="shared" si="3"/>
        <v>50</v>
      </c>
      <c r="D29" s="20">
        <v>50</v>
      </c>
      <c r="E29" s="20">
        <v>0</v>
      </c>
      <c r="F29" s="20">
        <v>0</v>
      </c>
    </row>
    <row r="30" spans="1:7" ht="31" x14ac:dyDescent="0.35">
      <c r="A30" s="14" t="s">
        <v>114</v>
      </c>
      <c r="B30" s="19" t="s">
        <v>28</v>
      </c>
      <c r="C30" s="20">
        <f t="shared" si="3"/>
        <v>75</v>
      </c>
      <c r="D30" s="20">
        <v>75</v>
      </c>
      <c r="E30" s="20">
        <v>53.5</v>
      </c>
      <c r="F30" s="20">
        <v>0</v>
      </c>
    </row>
    <row r="31" spans="1:7" ht="31.5" customHeight="1" x14ac:dyDescent="0.35">
      <c r="A31" s="14" t="s">
        <v>115</v>
      </c>
      <c r="B31" s="19" t="s">
        <v>73</v>
      </c>
      <c r="C31" s="20">
        <f t="shared" si="3"/>
        <v>1200</v>
      </c>
      <c r="D31" s="20">
        <v>1200</v>
      </c>
      <c r="E31" s="20">
        <v>0</v>
      </c>
      <c r="F31" s="20">
        <v>0</v>
      </c>
    </row>
    <row r="32" spans="1:7" ht="31" x14ac:dyDescent="0.35">
      <c r="A32" s="14" t="s">
        <v>116</v>
      </c>
      <c r="B32" s="19" t="s">
        <v>24</v>
      </c>
      <c r="C32" s="20">
        <f t="shared" si="3"/>
        <v>2972.4</v>
      </c>
      <c r="D32" s="20">
        <v>12.4</v>
      </c>
      <c r="E32" s="20">
        <v>12</v>
      </c>
      <c r="F32" s="20">
        <f>960+2000</f>
        <v>2960</v>
      </c>
    </row>
    <row r="33" spans="1:7" ht="15.5" x14ac:dyDescent="0.35">
      <c r="A33" s="34" t="s">
        <v>7</v>
      </c>
      <c r="B33" s="35"/>
      <c r="C33" s="23">
        <f>SUM(C24:C32)</f>
        <v>29720.400000000001</v>
      </c>
      <c r="D33" s="23">
        <f>SUM(D24:D32)</f>
        <v>26153.800000000003</v>
      </c>
      <c r="E33" s="23">
        <f>SUM(E24:E32)</f>
        <v>18388.400000000001</v>
      </c>
      <c r="F33" s="23">
        <f>SUM(F24:F32)</f>
        <v>3566.6</v>
      </c>
    </row>
    <row r="34" spans="1:7" s="1" customFormat="1" ht="15.75" customHeight="1" x14ac:dyDescent="0.35">
      <c r="A34" s="28" t="s">
        <v>9</v>
      </c>
      <c r="B34" s="29"/>
      <c r="C34" s="29"/>
      <c r="D34" s="29"/>
      <c r="E34" s="29"/>
      <c r="F34" s="30"/>
      <c r="G34" s="4"/>
    </row>
    <row r="35" spans="1:7" ht="33.75" customHeight="1" x14ac:dyDescent="0.35">
      <c r="A35" s="14" t="s">
        <v>117</v>
      </c>
      <c r="B35" s="15" t="s">
        <v>29</v>
      </c>
      <c r="C35" s="13">
        <f>D35+F35</f>
        <v>150</v>
      </c>
      <c r="D35" s="13">
        <v>50</v>
      </c>
      <c r="E35" s="13">
        <v>0</v>
      </c>
      <c r="F35" s="13">
        <v>100</v>
      </c>
    </row>
    <row r="36" spans="1:7" ht="15.5" x14ac:dyDescent="0.35">
      <c r="A36" s="14" t="s">
        <v>118</v>
      </c>
      <c r="B36" s="15" t="s">
        <v>30</v>
      </c>
      <c r="C36" s="13">
        <f>D36+F36</f>
        <v>2900</v>
      </c>
      <c r="D36" s="13">
        <v>1889.4</v>
      </c>
      <c r="E36" s="13">
        <v>0</v>
      </c>
      <c r="F36" s="13">
        <v>1010.6</v>
      </c>
    </row>
    <row r="37" spans="1:7" ht="31" x14ac:dyDescent="0.35">
      <c r="A37" s="14" t="s">
        <v>119</v>
      </c>
      <c r="B37" s="15" t="s">
        <v>24</v>
      </c>
      <c r="C37" s="13">
        <f>D37+F37</f>
        <v>685.6</v>
      </c>
      <c r="D37" s="13">
        <v>30.6</v>
      </c>
      <c r="E37" s="13">
        <v>24</v>
      </c>
      <c r="F37" s="13">
        <v>655</v>
      </c>
    </row>
    <row r="38" spans="1:7" s="1" customFormat="1" ht="15.5" x14ac:dyDescent="0.35">
      <c r="A38" s="34" t="s">
        <v>7</v>
      </c>
      <c r="B38" s="35"/>
      <c r="C38" s="16">
        <f>SUM(C35:C37)</f>
        <v>3735.6</v>
      </c>
      <c r="D38" s="16">
        <f>SUM(D35:D37)</f>
        <v>1970</v>
      </c>
      <c r="E38" s="16">
        <f>SUM(E35:E37)</f>
        <v>24</v>
      </c>
      <c r="F38" s="16">
        <f>SUM(F35:F37)</f>
        <v>1765.6</v>
      </c>
      <c r="G38" s="4"/>
    </row>
    <row r="39" spans="1:7" s="1" customFormat="1" ht="15.5" x14ac:dyDescent="0.35">
      <c r="A39" s="28" t="s">
        <v>31</v>
      </c>
      <c r="B39" s="29"/>
      <c r="C39" s="29"/>
      <c r="D39" s="29"/>
      <c r="E39" s="29"/>
      <c r="F39" s="30"/>
      <c r="G39" s="4"/>
    </row>
    <row r="40" spans="1:7" ht="16" customHeight="1" x14ac:dyDescent="0.35">
      <c r="A40" s="14" t="s">
        <v>120</v>
      </c>
      <c r="B40" s="15" t="s">
        <v>32</v>
      </c>
      <c r="C40" s="13">
        <f t="shared" ref="C40:C55" si="4">D40+F40</f>
        <v>128.80000000000001</v>
      </c>
      <c r="D40" s="13">
        <v>128.80000000000001</v>
      </c>
      <c r="E40" s="13">
        <v>0</v>
      </c>
      <c r="F40" s="13">
        <v>0</v>
      </c>
    </row>
    <row r="41" spans="1:7" ht="31" x14ac:dyDescent="0.35">
      <c r="A41" s="14" t="s">
        <v>121</v>
      </c>
      <c r="B41" s="15" t="s">
        <v>33</v>
      </c>
      <c r="C41" s="13">
        <f t="shared" si="4"/>
        <v>9050</v>
      </c>
      <c r="D41" s="13">
        <v>8615</v>
      </c>
      <c r="E41" s="13">
        <v>7314.9</v>
      </c>
      <c r="F41" s="13">
        <v>435</v>
      </c>
    </row>
    <row r="42" spans="1:7" ht="31" x14ac:dyDescent="0.35">
      <c r="A42" s="14" t="s">
        <v>122</v>
      </c>
      <c r="B42" s="15" t="s">
        <v>34</v>
      </c>
      <c r="C42" s="13">
        <f t="shared" si="4"/>
        <v>666.4</v>
      </c>
      <c r="D42" s="13">
        <v>666.4</v>
      </c>
      <c r="E42" s="13">
        <v>573.29999999999995</v>
      </c>
      <c r="F42" s="13">
        <v>0</v>
      </c>
    </row>
    <row r="43" spans="1:7" ht="31" x14ac:dyDescent="0.35">
      <c r="A43" s="14" t="s">
        <v>123</v>
      </c>
      <c r="B43" s="15" t="s">
        <v>24</v>
      </c>
      <c r="C43" s="13">
        <f t="shared" si="4"/>
        <v>55.4</v>
      </c>
      <c r="D43" s="13">
        <v>49.4</v>
      </c>
      <c r="E43" s="13">
        <v>6</v>
      </c>
      <c r="F43" s="13">
        <v>6</v>
      </c>
    </row>
    <row r="44" spans="1:7" ht="31" x14ac:dyDescent="0.35">
      <c r="A44" s="14" t="s">
        <v>124</v>
      </c>
      <c r="B44" s="15" t="s">
        <v>84</v>
      </c>
      <c r="C44" s="13">
        <f t="shared" si="4"/>
        <v>303.5</v>
      </c>
      <c r="D44" s="13">
        <v>303.5</v>
      </c>
      <c r="E44" s="13">
        <v>296.8</v>
      </c>
      <c r="F44" s="13">
        <v>0</v>
      </c>
    </row>
    <row r="45" spans="1:7" ht="31" x14ac:dyDescent="0.35">
      <c r="A45" s="14" t="s">
        <v>125</v>
      </c>
      <c r="B45" s="15" t="s">
        <v>35</v>
      </c>
      <c r="C45" s="13">
        <f t="shared" si="4"/>
        <v>880</v>
      </c>
      <c r="D45" s="13">
        <v>880</v>
      </c>
      <c r="E45" s="13">
        <v>0</v>
      </c>
      <c r="F45" s="13">
        <v>0</v>
      </c>
    </row>
    <row r="46" spans="1:7" ht="31" x14ac:dyDescent="0.35">
      <c r="A46" s="14" t="s">
        <v>126</v>
      </c>
      <c r="B46" s="15" t="s">
        <v>36</v>
      </c>
      <c r="C46" s="13">
        <f t="shared" si="4"/>
        <v>5</v>
      </c>
      <c r="D46" s="13">
        <v>5</v>
      </c>
      <c r="E46" s="13">
        <v>0</v>
      </c>
      <c r="F46" s="13">
        <v>0</v>
      </c>
    </row>
    <row r="47" spans="1:7" ht="31" x14ac:dyDescent="0.35">
      <c r="A47" s="14" t="s">
        <v>127</v>
      </c>
      <c r="B47" s="15" t="s">
        <v>68</v>
      </c>
      <c r="C47" s="13">
        <f>D47+F47</f>
        <v>85</v>
      </c>
      <c r="D47" s="13">
        <v>75</v>
      </c>
      <c r="E47" s="13">
        <v>52.6</v>
      </c>
      <c r="F47" s="13">
        <v>10</v>
      </c>
    </row>
    <row r="48" spans="1:7" ht="15.5" x14ac:dyDescent="0.35">
      <c r="A48" s="14" t="s">
        <v>128</v>
      </c>
      <c r="B48" s="15" t="s">
        <v>37</v>
      </c>
      <c r="C48" s="13">
        <f t="shared" si="4"/>
        <v>5437.5</v>
      </c>
      <c r="D48" s="13">
        <v>5234</v>
      </c>
      <c r="E48" s="13">
        <v>3864.2</v>
      </c>
      <c r="F48" s="13">
        <v>203.5</v>
      </c>
    </row>
    <row r="49" spans="1:6" ht="46.5" x14ac:dyDescent="0.35">
      <c r="A49" s="14" t="s">
        <v>129</v>
      </c>
      <c r="B49" s="15" t="s">
        <v>76</v>
      </c>
      <c r="C49" s="13">
        <f t="shared" si="4"/>
        <v>21.2</v>
      </c>
      <c r="D49" s="13">
        <v>21.2</v>
      </c>
      <c r="E49" s="13">
        <v>0</v>
      </c>
      <c r="F49" s="13">
        <v>0</v>
      </c>
    </row>
    <row r="50" spans="1:6" ht="31.5" customHeight="1" x14ac:dyDescent="0.35">
      <c r="A50" s="14" t="s">
        <v>130</v>
      </c>
      <c r="B50" s="15" t="s">
        <v>82</v>
      </c>
      <c r="C50" s="13">
        <f>D50+F50</f>
        <v>350</v>
      </c>
      <c r="D50" s="13">
        <v>0</v>
      </c>
      <c r="E50" s="13">
        <v>0</v>
      </c>
      <c r="F50" s="13">
        <v>350</v>
      </c>
    </row>
    <row r="51" spans="1:6" ht="33.75" customHeight="1" x14ac:dyDescent="0.35">
      <c r="A51" s="14" t="s">
        <v>131</v>
      </c>
      <c r="B51" s="15" t="s">
        <v>77</v>
      </c>
      <c r="C51" s="13">
        <f t="shared" si="4"/>
        <v>25</v>
      </c>
      <c r="D51" s="13">
        <v>25</v>
      </c>
      <c r="E51" s="13">
        <v>0</v>
      </c>
      <c r="F51" s="13">
        <v>0</v>
      </c>
    </row>
    <row r="52" spans="1:6" ht="15.75" customHeight="1" x14ac:dyDescent="0.35">
      <c r="A52" s="14" t="s">
        <v>132</v>
      </c>
      <c r="B52" s="15" t="s">
        <v>38</v>
      </c>
      <c r="C52" s="13">
        <f t="shared" si="4"/>
        <v>490.5</v>
      </c>
      <c r="D52" s="13">
        <v>490.5</v>
      </c>
      <c r="E52" s="13">
        <v>479.8</v>
      </c>
      <c r="F52" s="13">
        <v>0</v>
      </c>
    </row>
    <row r="53" spans="1:6" ht="15" customHeight="1" x14ac:dyDescent="0.35">
      <c r="A53" s="14" t="s">
        <v>133</v>
      </c>
      <c r="B53" s="15" t="s">
        <v>92</v>
      </c>
      <c r="C53" s="13">
        <f t="shared" si="4"/>
        <v>20</v>
      </c>
      <c r="D53" s="13">
        <v>20</v>
      </c>
      <c r="E53" s="13">
        <v>0</v>
      </c>
      <c r="F53" s="13">
        <v>0</v>
      </c>
    </row>
    <row r="54" spans="1:6" ht="15.5" x14ac:dyDescent="0.35">
      <c r="A54" s="14" t="s">
        <v>134</v>
      </c>
      <c r="B54" s="15" t="s">
        <v>104</v>
      </c>
      <c r="C54" s="13">
        <f t="shared" si="4"/>
        <v>20</v>
      </c>
      <c r="D54" s="13">
        <v>20</v>
      </c>
      <c r="E54" s="13">
        <v>0</v>
      </c>
      <c r="F54" s="13">
        <v>0</v>
      </c>
    </row>
    <row r="55" spans="1:6" ht="34.5" customHeight="1" x14ac:dyDescent="0.35">
      <c r="A55" s="14" t="s">
        <v>135</v>
      </c>
      <c r="B55" s="15" t="s">
        <v>39</v>
      </c>
      <c r="C55" s="13">
        <f t="shared" si="4"/>
        <v>248.2</v>
      </c>
      <c r="D55" s="13">
        <v>246.2</v>
      </c>
      <c r="E55" s="13">
        <v>233.9</v>
      </c>
      <c r="F55" s="13">
        <v>2</v>
      </c>
    </row>
    <row r="56" spans="1:6" ht="20.5" customHeight="1" x14ac:dyDescent="0.35">
      <c r="A56" s="34" t="s">
        <v>7</v>
      </c>
      <c r="B56" s="35"/>
      <c r="C56" s="16">
        <f>SUM(C40:C55)</f>
        <v>17786.5</v>
      </c>
      <c r="D56" s="16">
        <f>SUM(D40:D55)</f>
        <v>16780</v>
      </c>
      <c r="E56" s="16">
        <f>SUM(E40:E55)</f>
        <v>12821.499999999998</v>
      </c>
      <c r="F56" s="16">
        <f>SUM(F40:F55)</f>
        <v>1006.5</v>
      </c>
    </row>
    <row r="57" spans="1:6" ht="15.75" customHeight="1" x14ac:dyDescent="0.35">
      <c r="A57" s="31" t="s">
        <v>10</v>
      </c>
      <c r="B57" s="32"/>
      <c r="C57" s="32"/>
      <c r="D57" s="32"/>
      <c r="E57" s="32"/>
      <c r="F57" s="33"/>
    </row>
    <row r="58" spans="1:6" ht="31.5" customHeight="1" x14ac:dyDescent="0.35">
      <c r="A58" s="14" t="s">
        <v>136</v>
      </c>
      <c r="B58" s="15" t="s">
        <v>40</v>
      </c>
      <c r="C58" s="13">
        <f>D58+F58</f>
        <v>1500</v>
      </c>
      <c r="D58" s="13">
        <v>1500</v>
      </c>
      <c r="E58" s="13">
        <v>0</v>
      </c>
      <c r="F58" s="13">
        <v>0</v>
      </c>
    </row>
    <row r="59" spans="1:6" ht="30" customHeight="1" x14ac:dyDescent="0.35">
      <c r="A59" s="14" t="s">
        <v>137</v>
      </c>
      <c r="B59" s="15" t="s">
        <v>41</v>
      </c>
      <c r="C59" s="13">
        <f t="shared" ref="C59:C73" si="5">D59+F59</f>
        <v>1000</v>
      </c>
      <c r="D59" s="13">
        <v>1000</v>
      </c>
      <c r="E59" s="13">
        <v>0</v>
      </c>
      <c r="F59" s="13">
        <v>0</v>
      </c>
    </row>
    <row r="60" spans="1:6" ht="31" x14ac:dyDescent="0.35">
      <c r="A60" s="14" t="s">
        <v>138</v>
      </c>
      <c r="B60" s="15" t="s">
        <v>42</v>
      </c>
      <c r="C60" s="13">
        <f t="shared" si="5"/>
        <v>5973.1</v>
      </c>
      <c r="D60" s="13">
        <v>5973.1</v>
      </c>
      <c r="E60" s="13">
        <v>0</v>
      </c>
      <c r="F60" s="13">
        <v>0</v>
      </c>
    </row>
    <row r="61" spans="1:6" ht="30.75" customHeight="1" x14ac:dyDescent="0.35">
      <c r="A61" s="14" t="s">
        <v>139</v>
      </c>
      <c r="B61" s="15" t="s">
        <v>43</v>
      </c>
      <c r="C61" s="13">
        <f t="shared" si="5"/>
        <v>4500</v>
      </c>
      <c r="D61" s="13">
        <v>4500</v>
      </c>
      <c r="E61" s="13">
        <v>0</v>
      </c>
      <c r="F61" s="13">
        <v>0</v>
      </c>
    </row>
    <row r="62" spans="1:6" ht="30.75" customHeight="1" x14ac:dyDescent="0.35">
      <c r="A62" s="14" t="s">
        <v>140</v>
      </c>
      <c r="B62" s="15" t="s">
        <v>44</v>
      </c>
      <c r="C62" s="13">
        <f t="shared" si="5"/>
        <v>10</v>
      </c>
      <c r="D62" s="13">
        <v>10</v>
      </c>
      <c r="E62" s="13">
        <v>0</v>
      </c>
      <c r="F62" s="13">
        <v>0</v>
      </c>
    </row>
    <row r="63" spans="1:6" ht="31" x14ac:dyDescent="0.35">
      <c r="A63" s="14" t="s">
        <v>141</v>
      </c>
      <c r="B63" s="15" t="s">
        <v>94</v>
      </c>
      <c r="C63" s="13">
        <f t="shared" si="5"/>
        <v>3</v>
      </c>
      <c r="D63" s="13">
        <v>3</v>
      </c>
      <c r="E63" s="13">
        <v>0</v>
      </c>
      <c r="F63" s="13">
        <v>0</v>
      </c>
    </row>
    <row r="64" spans="1:6" ht="17.149999999999999" customHeight="1" x14ac:dyDescent="0.35">
      <c r="A64" s="14" t="s">
        <v>142</v>
      </c>
      <c r="B64" s="15" t="s">
        <v>45</v>
      </c>
      <c r="C64" s="13">
        <f t="shared" si="5"/>
        <v>35</v>
      </c>
      <c r="D64" s="13">
        <v>35</v>
      </c>
      <c r="E64" s="13">
        <v>0</v>
      </c>
      <c r="F64" s="13">
        <v>0</v>
      </c>
    </row>
    <row r="65" spans="1:7" ht="31" x14ac:dyDescent="0.35">
      <c r="A65" s="14" t="s">
        <v>143</v>
      </c>
      <c r="B65" s="15" t="s">
        <v>46</v>
      </c>
      <c r="C65" s="13">
        <f>D65+F65</f>
        <v>600</v>
      </c>
      <c r="D65" s="13">
        <v>530.20000000000005</v>
      </c>
      <c r="E65" s="13">
        <v>275.2</v>
      </c>
      <c r="F65" s="13">
        <f>87-17.2</f>
        <v>69.8</v>
      </c>
    </row>
    <row r="66" spans="1:7" s="1" customFormat="1" ht="15.5" x14ac:dyDescent="0.35">
      <c r="A66" s="14" t="s">
        <v>144</v>
      </c>
      <c r="B66" s="15" t="s">
        <v>47</v>
      </c>
      <c r="C66" s="13">
        <f t="shared" si="5"/>
        <v>9355.2999999999993</v>
      </c>
      <c r="D66" s="13">
        <v>4721.2</v>
      </c>
      <c r="E66" s="13">
        <v>1506.3</v>
      </c>
      <c r="F66" s="13">
        <v>4634.1000000000004</v>
      </c>
      <c r="G66" s="4"/>
    </row>
    <row r="67" spans="1:7" ht="15.5" x14ac:dyDescent="0.35">
      <c r="A67" s="14" t="s">
        <v>145</v>
      </c>
      <c r="B67" s="15" t="s">
        <v>48</v>
      </c>
      <c r="C67" s="13">
        <f t="shared" si="5"/>
        <v>230</v>
      </c>
      <c r="D67" s="13">
        <v>230</v>
      </c>
      <c r="E67" s="13">
        <v>0</v>
      </c>
      <c r="F67" s="13">
        <v>0</v>
      </c>
    </row>
    <row r="68" spans="1:7" ht="33" customHeight="1" x14ac:dyDescent="0.35">
      <c r="A68" s="14" t="s">
        <v>146</v>
      </c>
      <c r="B68" s="15" t="s">
        <v>24</v>
      </c>
      <c r="C68" s="13">
        <f t="shared" si="5"/>
        <v>1454.4</v>
      </c>
      <c r="D68" s="13">
        <f>34.4+1045</f>
        <v>1079.4000000000001</v>
      </c>
      <c r="E68" s="13">
        <v>4</v>
      </c>
      <c r="F68" s="13">
        <v>375</v>
      </c>
    </row>
    <row r="69" spans="1:7" ht="18" customHeight="1" x14ac:dyDescent="0.35">
      <c r="A69" s="14" t="s">
        <v>147</v>
      </c>
      <c r="B69" s="24" t="s">
        <v>87</v>
      </c>
      <c r="C69" s="13">
        <f t="shared" si="5"/>
        <v>40</v>
      </c>
      <c r="D69" s="13">
        <v>0</v>
      </c>
      <c r="E69" s="13">
        <v>0</v>
      </c>
      <c r="F69" s="13">
        <v>40</v>
      </c>
    </row>
    <row r="70" spans="1:7" ht="18.75" customHeight="1" x14ac:dyDescent="0.35">
      <c r="A70" s="14" t="s">
        <v>148</v>
      </c>
      <c r="B70" s="15" t="s">
        <v>88</v>
      </c>
      <c r="C70" s="13">
        <f t="shared" si="5"/>
        <v>10</v>
      </c>
      <c r="D70" s="13">
        <v>0</v>
      </c>
      <c r="E70" s="13">
        <v>0</v>
      </c>
      <c r="F70" s="13">
        <v>10</v>
      </c>
    </row>
    <row r="71" spans="1:7" ht="31" x14ac:dyDescent="0.35">
      <c r="A71" s="14" t="s">
        <v>149</v>
      </c>
      <c r="B71" s="15" t="s">
        <v>93</v>
      </c>
      <c r="C71" s="13">
        <f t="shared" si="5"/>
        <v>20</v>
      </c>
      <c r="D71" s="13">
        <v>20</v>
      </c>
      <c r="E71" s="13">
        <v>0</v>
      </c>
      <c r="F71" s="13">
        <v>0</v>
      </c>
    </row>
    <row r="72" spans="1:7" ht="31" x14ac:dyDescent="0.35">
      <c r="A72" s="14" t="s">
        <v>185</v>
      </c>
      <c r="B72" s="15" t="s">
        <v>90</v>
      </c>
      <c r="C72" s="13">
        <f t="shared" si="5"/>
        <v>8500</v>
      </c>
      <c r="D72" s="13">
        <v>0</v>
      </c>
      <c r="E72" s="13">
        <v>0</v>
      </c>
      <c r="F72" s="13">
        <v>8500</v>
      </c>
    </row>
    <row r="73" spans="1:7" ht="32.25" customHeight="1" x14ac:dyDescent="0.35">
      <c r="A73" s="14" t="s">
        <v>150</v>
      </c>
      <c r="B73" s="15" t="s">
        <v>49</v>
      </c>
      <c r="C73" s="13">
        <f t="shared" si="5"/>
        <v>758.2</v>
      </c>
      <c r="D73" s="13">
        <v>758.2</v>
      </c>
      <c r="E73" s="13">
        <v>0</v>
      </c>
      <c r="F73" s="13">
        <v>0</v>
      </c>
    </row>
    <row r="74" spans="1:7" s="1" customFormat="1" ht="15.5" x14ac:dyDescent="0.35">
      <c r="A74" s="34" t="s">
        <v>7</v>
      </c>
      <c r="B74" s="35"/>
      <c r="C74" s="16">
        <f>SUM(C58:C73)</f>
        <v>33989</v>
      </c>
      <c r="D74" s="16">
        <f>SUM(D58:D73)</f>
        <v>20360.100000000002</v>
      </c>
      <c r="E74" s="16">
        <f>SUM(E58:E73)</f>
        <v>1785.5</v>
      </c>
      <c r="F74" s="16">
        <f>SUM(F58:F73)</f>
        <v>13628.900000000001</v>
      </c>
      <c r="G74" s="4"/>
    </row>
    <row r="75" spans="1:7" s="1" customFormat="1" ht="15.75" customHeight="1" x14ac:dyDescent="0.35">
      <c r="A75" s="28" t="s">
        <v>11</v>
      </c>
      <c r="B75" s="29"/>
      <c r="C75" s="29"/>
      <c r="D75" s="29"/>
      <c r="E75" s="29"/>
      <c r="F75" s="30"/>
      <c r="G75" s="4"/>
    </row>
    <row r="76" spans="1:7" ht="31" x14ac:dyDescent="0.35">
      <c r="A76" s="14" t="s">
        <v>151</v>
      </c>
      <c r="B76" s="15" t="s">
        <v>50</v>
      </c>
      <c r="C76" s="13">
        <f>D76+F76</f>
        <v>900</v>
      </c>
      <c r="D76" s="13">
        <v>900</v>
      </c>
      <c r="E76" s="13">
        <v>0</v>
      </c>
      <c r="F76" s="13">
        <v>0</v>
      </c>
    </row>
    <row r="77" spans="1:7" ht="31" x14ac:dyDescent="0.35">
      <c r="A77" s="14" t="s">
        <v>152</v>
      </c>
      <c r="B77" s="15" t="s">
        <v>105</v>
      </c>
      <c r="C77" s="13">
        <f>D77+F77</f>
        <v>50</v>
      </c>
      <c r="D77" s="13">
        <v>50</v>
      </c>
      <c r="E77" s="13">
        <v>0</v>
      </c>
      <c r="F77" s="13">
        <v>0</v>
      </c>
    </row>
    <row r="78" spans="1:7" ht="31" x14ac:dyDescent="0.35">
      <c r="A78" s="14" t="s">
        <v>153</v>
      </c>
      <c r="B78" s="15" t="s">
        <v>24</v>
      </c>
      <c r="C78" s="13">
        <f t="shared" ref="C78" si="6">D78+F78</f>
        <v>93.1</v>
      </c>
      <c r="D78" s="13">
        <v>34.4</v>
      </c>
      <c r="E78" s="13">
        <v>4</v>
      </c>
      <c r="F78" s="13">
        <v>58.7</v>
      </c>
    </row>
    <row r="79" spans="1:7" ht="15.5" x14ac:dyDescent="0.35">
      <c r="A79" s="34" t="s">
        <v>7</v>
      </c>
      <c r="B79" s="35"/>
      <c r="C79" s="16">
        <f>SUM(C76:C78)</f>
        <v>1043.0999999999999</v>
      </c>
      <c r="D79" s="16">
        <f>SUM(D76:D78)</f>
        <v>984.4</v>
      </c>
      <c r="E79" s="16">
        <f>SUM(E76:E78)</f>
        <v>4</v>
      </c>
      <c r="F79" s="16">
        <f>SUM(F76:F78)</f>
        <v>58.7</v>
      </c>
    </row>
    <row r="80" spans="1:7" ht="15.75" customHeight="1" x14ac:dyDescent="0.35">
      <c r="A80" s="28" t="s">
        <v>12</v>
      </c>
      <c r="B80" s="29"/>
      <c r="C80" s="29"/>
      <c r="D80" s="29"/>
      <c r="E80" s="29"/>
      <c r="F80" s="30"/>
    </row>
    <row r="81" spans="1:7" ht="31" x14ac:dyDescent="0.35">
      <c r="A81" s="14" t="s">
        <v>154</v>
      </c>
      <c r="B81" s="15" t="s">
        <v>24</v>
      </c>
      <c r="C81" s="13">
        <f>D81+F81</f>
        <v>3390.3</v>
      </c>
      <c r="D81" s="13">
        <v>563</v>
      </c>
      <c r="E81" s="13">
        <v>4</v>
      </c>
      <c r="F81" s="13">
        <f>870+1957.3</f>
        <v>2827.3</v>
      </c>
    </row>
    <row r="82" spans="1:7" ht="15.5" x14ac:dyDescent="0.35">
      <c r="A82" s="14" t="s">
        <v>155</v>
      </c>
      <c r="B82" s="15" t="s">
        <v>87</v>
      </c>
      <c r="C82" s="13">
        <f>D82+F82</f>
        <v>20</v>
      </c>
      <c r="D82" s="13">
        <v>0</v>
      </c>
      <c r="E82" s="13">
        <v>0</v>
      </c>
      <c r="F82" s="13">
        <v>20</v>
      </c>
    </row>
    <row r="83" spans="1:7" ht="18.649999999999999" customHeight="1" x14ac:dyDescent="0.35">
      <c r="A83" s="14" t="s">
        <v>156</v>
      </c>
      <c r="B83" s="15" t="s">
        <v>91</v>
      </c>
      <c r="C83" s="13">
        <f>D83+F83</f>
        <v>500</v>
      </c>
      <c r="D83" s="13">
        <v>453</v>
      </c>
      <c r="E83" s="13">
        <v>294.7</v>
      </c>
      <c r="F83" s="13">
        <v>47</v>
      </c>
    </row>
    <row r="84" spans="1:7" ht="31" x14ac:dyDescent="0.35">
      <c r="A84" s="14" t="s">
        <v>157</v>
      </c>
      <c r="B84" s="15" t="s">
        <v>51</v>
      </c>
      <c r="C84" s="13">
        <f t="shared" ref="C84:C86" si="7">D84+F84</f>
        <v>30</v>
      </c>
      <c r="D84" s="13">
        <v>30</v>
      </c>
      <c r="E84" s="13">
        <v>0</v>
      </c>
      <c r="F84" s="13">
        <v>0</v>
      </c>
    </row>
    <row r="85" spans="1:7" ht="31" x14ac:dyDescent="0.35">
      <c r="A85" s="14" t="s">
        <v>158</v>
      </c>
      <c r="B85" s="15" t="s">
        <v>83</v>
      </c>
      <c r="C85" s="13">
        <f t="shared" si="7"/>
        <v>8</v>
      </c>
      <c r="D85" s="13">
        <v>8</v>
      </c>
      <c r="E85" s="13">
        <v>0</v>
      </c>
      <c r="F85" s="13">
        <v>0</v>
      </c>
    </row>
    <row r="86" spans="1:7" ht="31" x14ac:dyDescent="0.35">
      <c r="A86" s="14" t="s">
        <v>159</v>
      </c>
      <c r="B86" s="15" t="s">
        <v>100</v>
      </c>
      <c r="C86" s="13">
        <f t="shared" si="7"/>
        <v>30</v>
      </c>
      <c r="D86" s="13">
        <v>30</v>
      </c>
      <c r="E86" s="13">
        <v>0</v>
      </c>
      <c r="F86" s="13">
        <v>0</v>
      </c>
    </row>
    <row r="87" spans="1:7" s="1" customFormat="1" ht="15.5" x14ac:dyDescent="0.35">
      <c r="A87" s="14" t="s">
        <v>160</v>
      </c>
      <c r="B87" s="15" t="s">
        <v>57</v>
      </c>
      <c r="C87" s="13">
        <f>D87+F87</f>
        <v>694.1</v>
      </c>
      <c r="D87" s="13">
        <f>35+656.7</f>
        <v>691.7</v>
      </c>
      <c r="E87" s="13">
        <v>542.9</v>
      </c>
      <c r="F87" s="13">
        <v>2.4</v>
      </c>
      <c r="G87" s="4"/>
    </row>
    <row r="88" spans="1:7" s="1" customFormat="1" ht="15.5" x14ac:dyDescent="0.35">
      <c r="A88" s="14" t="s">
        <v>161</v>
      </c>
      <c r="B88" s="15" t="s">
        <v>13</v>
      </c>
      <c r="C88" s="13">
        <f t="shared" ref="C88" si="8">D88+F88</f>
        <v>339.4</v>
      </c>
      <c r="D88" s="13">
        <v>320.39999999999998</v>
      </c>
      <c r="E88" s="13">
        <v>248.8</v>
      </c>
      <c r="F88" s="13">
        <v>19</v>
      </c>
      <c r="G88" s="4"/>
    </row>
    <row r="89" spans="1:7" s="1" customFormat="1" ht="15.5" x14ac:dyDescent="0.35">
      <c r="A89" s="14" t="s">
        <v>162</v>
      </c>
      <c r="B89" s="15" t="s">
        <v>14</v>
      </c>
      <c r="C89" s="13">
        <f>D89+F89</f>
        <v>2227.3999999999996</v>
      </c>
      <c r="D89" s="13">
        <v>1516.6</v>
      </c>
      <c r="E89" s="13">
        <v>1050</v>
      </c>
      <c r="F89" s="13">
        <v>710.8</v>
      </c>
      <c r="G89" s="4"/>
    </row>
    <row r="90" spans="1:7" s="1" customFormat="1" ht="15.75" customHeight="1" x14ac:dyDescent="0.35">
      <c r="A90" s="14" t="s">
        <v>163</v>
      </c>
      <c r="B90" s="15" t="s">
        <v>15</v>
      </c>
      <c r="C90" s="13">
        <f>D90+F90</f>
        <v>1782.8</v>
      </c>
      <c r="D90" s="13">
        <v>1687</v>
      </c>
      <c r="E90" s="13">
        <v>1260</v>
      </c>
      <c r="F90" s="13">
        <v>95.8</v>
      </c>
      <c r="G90" s="4"/>
    </row>
    <row r="91" spans="1:7" s="1" customFormat="1" ht="15.5" x14ac:dyDescent="0.35">
      <c r="A91" s="14" t="s">
        <v>164</v>
      </c>
      <c r="B91" s="15" t="s">
        <v>52</v>
      </c>
      <c r="C91" s="13">
        <f>D91+F91</f>
        <v>1733.4</v>
      </c>
      <c r="D91" s="13">
        <v>1715.4</v>
      </c>
      <c r="E91" s="13">
        <v>1415</v>
      </c>
      <c r="F91" s="13">
        <v>18</v>
      </c>
      <c r="G91" s="4"/>
    </row>
    <row r="92" spans="1:7" ht="17.5" customHeight="1" x14ac:dyDescent="0.35">
      <c r="A92" s="34" t="s">
        <v>7</v>
      </c>
      <c r="B92" s="35"/>
      <c r="C92" s="16">
        <f>SUM(C81:C91)</f>
        <v>10755.4</v>
      </c>
      <c r="D92" s="16">
        <f>SUM(D81:D91)</f>
        <v>7015.1</v>
      </c>
      <c r="E92" s="16">
        <f>SUM(E81:E91)</f>
        <v>4815.3999999999996</v>
      </c>
      <c r="F92" s="16">
        <f>SUM(F81:F91)</f>
        <v>3740.3</v>
      </c>
    </row>
    <row r="93" spans="1:7" ht="15.75" customHeight="1" x14ac:dyDescent="0.35">
      <c r="A93" s="28" t="s">
        <v>16</v>
      </c>
      <c r="B93" s="29"/>
      <c r="C93" s="29"/>
      <c r="D93" s="29"/>
      <c r="E93" s="29"/>
      <c r="F93" s="30"/>
    </row>
    <row r="94" spans="1:7" ht="31" x14ac:dyDescent="0.35">
      <c r="A94" s="14" t="s">
        <v>165</v>
      </c>
      <c r="B94" s="15" t="s">
        <v>85</v>
      </c>
      <c r="C94" s="13">
        <f>D94+F94</f>
        <v>8583</v>
      </c>
      <c r="D94" s="13">
        <f>8076+500</f>
        <v>8576</v>
      </c>
      <c r="E94" s="13">
        <v>0</v>
      </c>
      <c r="F94" s="13">
        <v>7</v>
      </c>
      <c r="G94" s="5"/>
    </row>
    <row r="95" spans="1:7" ht="31" x14ac:dyDescent="0.35">
      <c r="A95" s="14" t="s">
        <v>166</v>
      </c>
      <c r="B95" s="15" t="s">
        <v>102</v>
      </c>
      <c r="C95" s="13">
        <f t="shared" ref="C95:C111" si="9">D95+F95</f>
        <v>60</v>
      </c>
      <c r="D95" s="13">
        <v>60</v>
      </c>
      <c r="E95" s="13">
        <v>0</v>
      </c>
      <c r="F95" s="13">
        <v>0</v>
      </c>
    </row>
    <row r="96" spans="1:7" ht="31" x14ac:dyDescent="0.35">
      <c r="A96" s="14" t="s">
        <v>167</v>
      </c>
      <c r="B96" s="15" t="s">
        <v>24</v>
      </c>
      <c r="C96" s="13">
        <f t="shared" si="9"/>
        <v>778.2</v>
      </c>
      <c r="D96" s="13">
        <v>38.1</v>
      </c>
      <c r="E96" s="13">
        <v>26.5</v>
      </c>
      <c r="F96" s="13">
        <v>740.1</v>
      </c>
    </row>
    <row r="97" spans="1:7" ht="46.5" x14ac:dyDescent="0.35">
      <c r="A97" s="14" t="s">
        <v>170</v>
      </c>
      <c r="B97" s="15" t="s">
        <v>53</v>
      </c>
      <c r="C97" s="13">
        <f t="shared" si="9"/>
        <v>650</v>
      </c>
      <c r="D97" s="13">
        <v>650</v>
      </c>
      <c r="E97" s="13">
        <v>0</v>
      </c>
      <c r="F97" s="13">
        <v>0</v>
      </c>
    </row>
    <row r="98" spans="1:7" s="1" customFormat="1" ht="15.5" x14ac:dyDescent="0.35">
      <c r="A98" s="14" t="s">
        <v>171</v>
      </c>
      <c r="B98" s="15" t="s">
        <v>54</v>
      </c>
      <c r="C98" s="13">
        <f>D98+F98</f>
        <v>1209</v>
      </c>
      <c r="D98" s="13">
        <v>1201.9000000000001</v>
      </c>
      <c r="E98" s="13">
        <v>1000</v>
      </c>
      <c r="F98" s="13">
        <v>7.1</v>
      </c>
      <c r="G98" s="4"/>
    </row>
    <row r="99" spans="1:7" s="1" customFormat="1" ht="31" x14ac:dyDescent="0.35">
      <c r="A99" s="14" t="s">
        <v>172</v>
      </c>
      <c r="B99" s="15" t="s">
        <v>61</v>
      </c>
      <c r="C99" s="13">
        <f>D99+F99</f>
        <v>909.8</v>
      </c>
      <c r="D99" s="13">
        <v>909.8</v>
      </c>
      <c r="E99" s="13">
        <v>857.4</v>
      </c>
      <c r="F99" s="13">
        <v>0</v>
      </c>
      <c r="G99" s="4"/>
    </row>
    <row r="100" spans="1:7" s="1" customFormat="1" ht="15.5" x14ac:dyDescent="0.35">
      <c r="A100" s="14" t="s">
        <v>173</v>
      </c>
      <c r="B100" s="15" t="s">
        <v>17</v>
      </c>
      <c r="C100" s="13">
        <f t="shared" si="9"/>
        <v>387.6</v>
      </c>
      <c r="D100" s="13">
        <v>387.6</v>
      </c>
      <c r="E100" s="13">
        <v>308.10000000000002</v>
      </c>
      <c r="F100" s="13">
        <v>0</v>
      </c>
      <c r="G100" s="4"/>
    </row>
    <row r="101" spans="1:7" s="1" customFormat="1" ht="30" customHeight="1" x14ac:dyDescent="0.35">
      <c r="A101" s="14" t="s">
        <v>168</v>
      </c>
      <c r="B101" s="15" t="s">
        <v>55</v>
      </c>
      <c r="C101" s="13">
        <f>D101+F101</f>
        <v>310.10000000000002</v>
      </c>
      <c r="D101" s="12">
        <v>310.10000000000002</v>
      </c>
      <c r="E101" s="12">
        <v>275</v>
      </c>
      <c r="F101" s="12">
        <v>0</v>
      </c>
      <c r="G101" s="4"/>
    </row>
    <row r="102" spans="1:7" s="1" customFormat="1" ht="15.5" x14ac:dyDescent="0.35">
      <c r="A102" s="14" t="s">
        <v>174</v>
      </c>
      <c r="B102" s="15" t="s">
        <v>18</v>
      </c>
      <c r="C102" s="13">
        <f t="shared" ref="C102:C103" si="10">D102+F102</f>
        <v>888.8</v>
      </c>
      <c r="D102" s="13">
        <v>888.8</v>
      </c>
      <c r="E102" s="13">
        <v>777.4</v>
      </c>
      <c r="F102" s="13">
        <v>0</v>
      </c>
      <c r="G102" s="4"/>
    </row>
    <row r="103" spans="1:7" s="1" customFormat="1" ht="15.5" x14ac:dyDescent="0.35">
      <c r="A103" s="14" t="s">
        <v>169</v>
      </c>
      <c r="B103" s="15" t="s">
        <v>75</v>
      </c>
      <c r="C103" s="13">
        <f t="shared" si="10"/>
        <v>393.1</v>
      </c>
      <c r="D103" s="13">
        <v>373.1</v>
      </c>
      <c r="E103" s="13">
        <v>366.3</v>
      </c>
      <c r="F103" s="13">
        <v>20</v>
      </c>
      <c r="G103" s="4"/>
    </row>
    <row r="104" spans="1:7" ht="31" x14ac:dyDescent="0.35">
      <c r="A104" s="14" t="s">
        <v>175</v>
      </c>
      <c r="B104" s="15" t="s">
        <v>86</v>
      </c>
      <c r="C104" s="13">
        <f t="shared" si="9"/>
        <v>131.1</v>
      </c>
      <c r="D104" s="13">
        <v>131.1</v>
      </c>
      <c r="E104" s="13">
        <v>0</v>
      </c>
      <c r="F104" s="13">
        <v>0</v>
      </c>
    </row>
    <row r="105" spans="1:7" ht="15.5" x14ac:dyDescent="0.35">
      <c r="A105" s="9" t="s">
        <v>176</v>
      </c>
      <c r="B105" s="10" t="s">
        <v>56</v>
      </c>
      <c r="C105" s="13">
        <f t="shared" si="9"/>
        <v>638.79999999999995</v>
      </c>
      <c r="D105" s="13">
        <v>638.79999999999995</v>
      </c>
      <c r="E105" s="13">
        <v>626.4</v>
      </c>
      <c r="F105" s="13">
        <v>0</v>
      </c>
    </row>
    <row r="106" spans="1:7" s="1" customFormat="1" ht="21.75" customHeight="1" x14ac:dyDescent="0.35">
      <c r="A106" s="14" t="s">
        <v>177</v>
      </c>
      <c r="B106" s="15" t="s">
        <v>62</v>
      </c>
      <c r="C106" s="13">
        <f t="shared" si="9"/>
        <v>774</v>
      </c>
      <c r="D106" s="13">
        <v>774</v>
      </c>
      <c r="E106" s="13">
        <v>624</v>
      </c>
      <c r="F106" s="13">
        <v>0</v>
      </c>
      <c r="G106" s="4"/>
    </row>
    <row r="107" spans="1:7" ht="31" x14ac:dyDescent="0.35">
      <c r="A107" s="14" t="s">
        <v>178</v>
      </c>
      <c r="B107" s="15" t="s">
        <v>58</v>
      </c>
      <c r="C107" s="13">
        <f t="shared" si="9"/>
        <v>300</v>
      </c>
      <c r="D107" s="13">
        <v>300</v>
      </c>
      <c r="E107" s="13">
        <v>0</v>
      </c>
      <c r="F107" s="13">
        <v>0</v>
      </c>
    </row>
    <row r="108" spans="1:7" ht="31" x14ac:dyDescent="0.35">
      <c r="A108" s="14" t="s">
        <v>179</v>
      </c>
      <c r="B108" s="15" t="s">
        <v>103</v>
      </c>
      <c r="C108" s="13">
        <f t="shared" si="9"/>
        <v>25</v>
      </c>
      <c r="D108" s="13">
        <v>25</v>
      </c>
      <c r="E108" s="13">
        <v>0</v>
      </c>
      <c r="F108" s="13">
        <v>0</v>
      </c>
    </row>
    <row r="109" spans="1:7" ht="15.5" x14ac:dyDescent="0.35">
      <c r="A109" s="14" t="s">
        <v>180</v>
      </c>
      <c r="B109" s="15" t="s">
        <v>106</v>
      </c>
      <c r="C109" s="13">
        <f t="shared" si="9"/>
        <v>265</v>
      </c>
      <c r="D109" s="13">
        <v>265</v>
      </c>
      <c r="E109" s="13">
        <v>0</v>
      </c>
      <c r="F109" s="13">
        <v>0</v>
      </c>
    </row>
    <row r="110" spans="1:7" ht="31" x14ac:dyDescent="0.35">
      <c r="A110" s="14" t="s">
        <v>181</v>
      </c>
      <c r="B110" s="15" t="s">
        <v>183</v>
      </c>
      <c r="C110" s="13">
        <f t="shared" si="9"/>
        <v>19</v>
      </c>
      <c r="D110" s="13">
        <v>0</v>
      </c>
      <c r="E110" s="13">
        <v>0</v>
      </c>
      <c r="F110" s="13">
        <v>19</v>
      </c>
    </row>
    <row r="111" spans="1:7" ht="31" x14ac:dyDescent="0.35">
      <c r="A111" s="14" t="s">
        <v>182</v>
      </c>
      <c r="B111" s="15" t="s">
        <v>59</v>
      </c>
      <c r="C111" s="13">
        <f t="shared" si="9"/>
        <v>35</v>
      </c>
      <c r="D111" s="13">
        <v>35</v>
      </c>
      <c r="E111" s="13">
        <v>0</v>
      </c>
      <c r="F111" s="13">
        <v>0</v>
      </c>
    </row>
    <row r="112" spans="1:7" s="1" customFormat="1" ht="15.5" x14ac:dyDescent="0.35">
      <c r="A112" s="34" t="s">
        <v>7</v>
      </c>
      <c r="B112" s="35"/>
      <c r="C112" s="16">
        <f>SUM(C94:C111)</f>
        <v>16357.5</v>
      </c>
      <c r="D112" s="16">
        <f>SUM(D94:D111)</f>
        <v>15564.3</v>
      </c>
      <c r="E112" s="16">
        <f>SUM(E94:E111)</f>
        <v>4861.1000000000004</v>
      </c>
      <c r="F112" s="16">
        <f>SUM(F94:F111)</f>
        <v>793.2</v>
      </c>
      <c r="G112" s="4"/>
    </row>
    <row r="113" spans="1:7" s="1" customFormat="1" ht="15.5" x14ac:dyDescent="0.35">
      <c r="A113" s="25" t="s">
        <v>81</v>
      </c>
      <c r="B113" s="26"/>
      <c r="C113" s="17">
        <f>C22+C33+C38+C56+C74+C79+C92+C112</f>
        <v>121871.1</v>
      </c>
      <c r="D113" s="17">
        <f>D22+D33+D38+D56+D74+D79+D92+D112</f>
        <v>96520.3</v>
      </c>
      <c r="E113" s="17">
        <f>E22+E33+E56+E74+E79+E92+E112+E38</f>
        <v>42734.400000000001</v>
      </c>
      <c r="F113" s="17">
        <f>F22+F33+F38+F56+F74+F79+F92+F112</f>
        <v>25350.800000000003</v>
      </c>
      <c r="G113" s="4"/>
    </row>
    <row r="114" spans="1:7" s="1" customFormat="1" x14ac:dyDescent="0.35">
      <c r="A114" s="27" t="s">
        <v>79</v>
      </c>
      <c r="B114" s="27"/>
      <c r="C114" s="27"/>
      <c r="D114" s="27"/>
      <c r="E114" s="27"/>
      <c r="F114" s="27"/>
      <c r="G114" s="4"/>
    </row>
    <row r="115" spans="1:7" s="1" customFormat="1" x14ac:dyDescent="0.35">
      <c r="A115" s="18"/>
      <c r="G115" s="4"/>
    </row>
    <row r="116" spans="1:7" x14ac:dyDescent="0.35">
      <c r="A116" s="18"/>
      <c r="B116" s="1"/>
      <c r="C116" s="1"/>
      <c r="D116" s="1"/>
      <c r="E116" s="1"/>
      <c r="F116" s="1"/>
    </row>
  </sheetData>
  <mergeCells count="30">
    <mergeCell ref="E1:G1"/>
    <mergeCell ref="E2:G2"/>
    <mergeCell ref="E3:G3"/>
    <mergeCell ref="E4:G4"/>
    <mergeCell ref="A112:B112"/>
    <mergeCell ref="A92:B92"/>
    <mergeCell ref="A6:F6"/>
    <mergeCell ref="A7:F7"/>
    <mergeCell ref="D8:F8"/>
    <mergeCell ref="D9:E9"/>
    <mergeCell ref="F9:F10"/>
    <mergeCell ref="C8:C10"/>
    <mergeCell ref="A8:A10"/>
    <mergeCell ref="B8:B10"/>
    <mergeCell ref="A113:B113"/>
    <mergeCell ref="A114:F114"/>
    <mergeCell ref="A11:F11"/>
    <mergeCell ref="A23:F23"/>
    <mergeCell ref="A34:F34"/>
    <mergeCell ref="A39:F39"/>
    <mergeCell ref="A57:F57"/>
    <mergeCell ref="A80:F80"/>
    <mergeCell ref="A75:F75"/>
    <mergeCell ref="A93:F93"/>
    <mergeCell ref="A22:B22"/>
    <mergeCell ref="A33:B33"/>
    <mergeCell ref="A38:B38"/>
    <mergeCell ref="A56:B56"/>
    <mergeCell ref="A74:B74"/>
    <mergeCell ref="A79:B79"/>
  </mergeCells>
  <pageMargins left="1.1811023622047245" right="0.39370078740157483" top="0.78740157480314965" bottom="0.39370078740157483" header="0.31496062992125984" footer="0.31496062992125984"/>
  <pageSetup paperSize="9" scale="85" orientation="portrait" r:id="rId1"/>
  <headerFooter differentFirst="1">
    <oddHeader>&amp;C&amp;P</oddHeader>
  </headerFooter>
  <rowBreaks count="3" manualBreakCount="3">
    <brk id="31" max="5" man="1"/>
    <brk id="61" max="5" man="1"/>
    <brk id="9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4 priedas</vt:lpstr>
      <vt:lpstr>'4 priedas'!Print_Area</vt:lpstr>
      <vt:lpstr>'4 priedas'!Print_Titles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Strižen</dc:creator>
  <cp:lastModifiedBy>Teresa Strižen</cp:lastModifiedBy>
  <cp:lastPrinted>2022-02-09T10:41:48Z</cp:lastPrinted>
  <dcterms:created xsi:type="dcterms:W3CDTF">2016-10-04T05:11:16Z</dcterms:created>
  <dcterms:modified xsi:type="dcterms:W3CDTF">2023-01-20T15:16:04Z</dcterms:modified>
</cp:coreProperties>
</file>