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Šios_darbaknygės"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4BA904C6-2425-4FCC-8718-160539A7EB2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a priedas" sheetId="5" r:id="rId1"/>
  </sheets>
  <definedNames>
    <definedName name="_xlnm.Print_Area" localSheetId="0">'2a priedas'!$A$1:$D$269</definedName>
    <definedName name="_xlnm.Print_Titles" localSheetId="0">'2a priedas'!$7:$10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7" i="5" l="1"/>
  <c r="D176" i="5"/>
  <c r="D172" i="5"/>
  <c r="D167" i="5"/>
  <c r="D162" i="5"/>
  <c r="D157" i="5"/>
  <c r="D152" i="5"/>
  <c r="D147" i="5"/>
  <c r="D142" i="5"/>
  <c r="D137" i="5"/>
  <c r="D132" i="5"/>
  <c r="D127" i="5"/>
  <c r="D122" i="5"/>
  <c r="D116" i="5"/>
  <c r="D110" i="5"/>
  <c r="D104" i="5"/>
  <c r="D99" i="5"/>
  <c r="D94" i="5"/>
  <c r="D88" i="5"/>
  <c r="D82" i="5"/>
  <c r="D76" i="5"/>
  <c r="D71" i="5"/>
  <c r="D66" i="5"/>
  <c r="D61" i="5"/>
  <c r="D56" i="5"/>
  <c r="D51" i="5"/>
  <c r="D46" i="5"/>
  <c r="D41" i="5"/>
  <c r="D36" i="5"/>
  <c r="D31" i="5"/>
  <c r="D26" i="5"/>
  <c r="D21" i="5"/>
  <c r="D16" i="5"/>
  <c r="D250" i="5"/>
  <c r="D263" i="5" s="1"/>
  <c r="D185" i="5" l="1"/>
  <c r="D181" i="5"/>
  <c r="D267" i="5" l="1"/>
  <c r="D266" i="5"/>
  <c r="D265" i="5"/>
  <c r="D264" i="5"/>
  <c r="D261" i="5"/>
  <c r="D258" i="5"/>
  <c r="D255" i="5"/>
  <c r="D252" i="5"/>
  <c r="D249" i="5"/>
  <c r="D247" i="5"/>
  <c r="D242" i="5"/>
  <c r="D232" i="5"/>
  <c r="D228" i="5"/>
  <c r="D224" i="5"/>
  <c r="D219" i="5"/>
  <c r="D215" i="5"/>
  <c r="D211" i="5"/>
  <c r="D206" i="5"/>
  <c r="D202" i="5"/>
  <c r="D198" i="5"/>
  <c r="D194" i="5"/>
  <c r="D190" i="5"/>
  <c r="D262" i="5" l="1"/>
</calcChain>
</file>

<file path=xl/sharedStrings.xml><?xml version="1.0" encoding="utf-8"?>
<sst xmlns="http://schemas.openxmlformats.org/spreadsheetml/2006/main" count="370" uniqueCount="126">
  <si>
    <t>VILNIAUS RAJONO SAVIVALDYBĖS 2024 METŲ BIUDŽETO ASIGNAVIMAI PAGAL ŠVIETIMO ĮSTAIGŲ ASIGNAVIMŲ VALDYTOJUS</t>
  </si>
  <si>
    <t>Eil. Nr.</t>
  </si>
  <si>
    <t>Asignavimo valdytojai</t>
  </si>
  <si>
    <t>Iš viso:</t>
  </si>
  <si>
    <t>1.</t>
  </si>
  <si>
    <t>Avižienių gimnazija</t>
  </si>
  <si>
    <t>Savivaldybės savarankiškosioms funkcijoms finansuoti</t>
  </si>
  <si>
    <t>Ugdymo reikmėms finansuoti</t>
  </si>
  <si>
    <t>Valstybinėms (perduotoms savivaldybėms) funkcijoms finansuoti</t>
  </si>
  <si>
    <t>Biudžetinių įstaigų pajamos programoms finansuoti</t>
  </si>
  <si>
    <t xml:space="preserve">Europos Sąjungos lėšos </t>
  </si>
  <si>
    <t>Iš viso :</t>
  </si>
  <si>
    <t>2.</t>
  </si>
  <si>
    <t>Bezdonių Julijaus Slovackio gimnazija</t>
  </si>
  <si>
    <t>3.</t>
  </si>
  <si>
    <t>Buivydžių Tadeušo Konvickio gimnazija</t>
  </si>
  <si>
    <t>4.</t>
  </si>
  <si>
    <t>Egliškių šv. Jono Bosko gimnazija</t>
  </si>
  <si>
    <t>5.</t>
  </si>
  <si>
    <t>Juodšilių šv. Uršulės Leduchovskos gimnazija</t>
  </si>
  <si>
    <t>6.</t>
  </si>
  <si>
    <t>Kalvelių ,,Aušros“ gimnazija</t>
  </si>
  <si>
    <t>7.</t>
  </si>
  <si>
    <t>Kalvelių Stanislavo Moniuškos gimnazija</t>
  </si>
  <si>
    <t>8.</t>
  </si>
  <si>
    <t>Lavoriškių Stepono Batoro gimnazija</t>
  </si>
  <si>
    <t>9.</t>
  </si>
  <si>
    <t>Maišiagalos kun. Juzefo Obrembskio gimnazija</t>
  </si>
  <si>
    <t>10.</t>
  </si>
  <si>
    <t>Maišiagalos Lietuvos didžiojo kunigaikščio Algirdo gimnazija</t>
  </si>
  <si>
    <t>11.</t>
  </si>
  <si>
    <t>Marijampolio Meilės Lukšienės gimnazija</t>
  </si>
  <si>
    <t>12.</t>
  </si>
  <si>
    <t>Medininkų šv. Kazimiero gimnazija</t>
  </si>
  <si>
    <t>13.</t>
  </si>
  <si>
    <t>Mickūnų gimnazija</t>
  </si>
  <si>
    <t>14.</t>
  </si>
  <si>
    <t>Nemenčinės Gedimino gimnazija</t>
  </si>
  <si>
    <t>Europos Sąjungos lėšos</t>
  </si>
  <si>
    <t>15.</t>
  </si>
  <si>
    <t>Nemenčinės Konstanto Parčevskio gimnazija</t>
  </si>
  <si>
    <t>16.</t>
  </si>
  <si>
    <t>Nemėžio šv. Rapolo Kalinausko gimnazija</t>
  </si>
  <si>
    <t>17.</t>
  </si>
  <si>
    <t>Paberžės „Verdenės“ gimnazija</t>
  </si>
  <si>
    <t>18.</t>
  </si>
  <si>
    <t>Paberžės šv. Stanislavo Kostkos gimnazija</t>
  </si>
  <si>
    <t>19.</t>
  </si>
  <si>
    <t>Pagirių gimnazija</t>
  </si>
  <si>
    <t>20.</t>
  </si>
  <si>
    <t>Rudaminos „Ryto“ gimnazija</t>
  </si>
  <si>
    <t>21.</t>
  </si>
  <si>
    <t>Rudaminos Ferdinando Ruščico gimnazija</t>
  </si>
  <si>
    <t>22.</t>
  </si>
  <si>
    <t>Rukainių gimnazija</t>
  </si>
  <si>
    <t>23.</t>
  </si>
  <si>
    <t>Valčiūnų gimnazija</t>
  </si>
  <si>
    <t>24.</t>
  </si>
  <si>
    <t>Zujūnų gimnazija</t>
  </si>
  <si>
    <t>25.</t>
  </si>
  <si>
    <t>Bezdonių  „Saulėtekio“ pagrindinė mokykla</t>
  </si>
  <si>
    <t>26.</t>
  </si>
  <si>
    <t>Eitminiškių pagrindinė mokykla</t>
  </si>
  <si>
    <t>27.</t>
  </si>
  <si>
    <t>Pakenės Česlovo Milošo pagrindinė mokykla</t>
  </si>
  <si>
    <t>28.</t>
  </si>
  <si>
    <t>Kyviškių pagrindinė mokykla</t>
  </si>
  <si>
    <t>29.</t>
  </si>
  <si>
    <t>Riešės šv. Faustinos Kovalskos pagrindinė mokykla</t>
  </si>
  <si>
    <t>30.</t>
  </si>
  <si>
    <t>Sudervės Mariano Zdziechovskio pagrindinė mokykla</t>
  </si>
  <si>
    <t>31.</t>
  </si>
  <si>
    <t>Šumsko pagrindinė mokykla</t>
  </si>
  <si>
    <t>32.</t>
  </si>
  <si>
    <t>Avižienių vaikų lopšelis-darželis</t>
  </si>
  <si>
    <t>33.</t>
  </si>
  <si>
    <t>Buivydiškių mokykla-darželis</t>
  </si>
  <si>
    <t>34.</t>
  </si>
  <si>
    <t>Glitiškių vaikų darželis</t>
  </si>
  <si>
    <t>35.</t>
  </si>
  <si>
    <t>Kabiškių vaikų lopšelis-darželis</t>
  </si>
  <si>
    <t>36.</t>
  </si>
  <si>
    <t>Kalvelių vaikų darželis</t>
  </si>
  <si>
    <t>37.</t>
  </si>
  <si>
    <t>Maišiagalos vaikų  lopšelis-darželis</t>
  </si>
  <si>
    <t>38.</t>
  </si>
  <si>
    <t>Marijampolio vaikų lopšelis-darželis</t>
  </si>
  <si>
    <t>39.</t>
  </si>
  <si>
    <t>Mickūnų vaikų lopšelis-darželis</t>
  </si>
  <si>
    <t>40.</t>
  </si>
  <si>
    <t>Nemenčinės vaikų darželis</t>
  </si>
  <si>
    <t>41.</t>
  </si>
  <si>
    <t>Nemenčinės vaikų lopšelis-darželis</t>
  </si>
  <si>
    <t>42.</t>
  </si>
  <si>
    <t>Nemėžio vaikų lopšelis-darželis</t>
  </si>
  <si>
    <t>43.</t>
  </si>
  <si>
    <t>Pagirių  „Pelėdžiuko“ lopšelis- darželis</t>
  </si>
  <si>
    <t>44.</t>
  </si>
  <si>
    <t>Riešės vaikų darželis</t>
  </si>
  <si>
    <t>45.</t>
  </si>
  <si>
    <t>Rudaminos lopšelis-darželis</t>
  </si>
  <si>
    <t>46.</t>
  </si>
  <si>
    <t>Skaidiškių mokykla-darželis</t>
  </si>
  <si>
    <t>47.</t>
  </si>
  <si>
    <t>Vaidotų mokykla-darželis „Margaspalvis aitvarėlis“</t>
  </si>
  <si>
    <t>48.</t>
  </si>
  <si>
    <t>Valčiūnų vaikų lopšelis-darželis</t>
  </si>
  <si>
    <t>49.</t>
  </si>
  <si>
    <t>Didžiosios Riešės vaikų lopšelis-darželis</t>
  </si>
  <si>
    <t>50.</t>
  </si>
  <si>
    <t>Nemenčinės sporto mokykla</t>
  </si>
  <si>
    <t>51.</t>
  </si>
  <si>
    <t>Rudaminos meno mokykla</t>
  </si>
  <si>
    <t>52.</t>
  </si>
  <si>
    <t>Pagirių meno mokykla</t>
  </si>
  <si>
    <t>53.</t>
  </si>
  <si>
    <t>Nemenčinės muzikos mokykla</t>
  </si>
  <si>
    <t>Iš viso asignavimų, iš jų:</t>
  </si>
  <si>
    <t>Savivaldybės savarankiškosioms funkcijoms finansuoti:</t>
  </si>
  <si>
    <t>Ugdymo reikmėms finansuoti:</t>
  </si>
  <si>
    <t>Valstybinėms (perduotoms savivaldybėms) funkcijoms finansuoti:</t>
  </si>
  <si>
    <t>Biudžetinių įstaigų pajamos programoms finansuoti:</t>
  </si>
  <si>
    <t>Europos Sąjungos lėšos:</t>
  </si>
  <si>
    <t>________________________________________________</t>
  </si>
  <si>
    <t>Tūkst. Eur</t>
  </si>
  <si>
    <t>Asignavimų šaltiniai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</si>
</sst>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164" fontId="1" fillId="2" borderId="0" xfId="0" applyNumberFormat="1" applyFont="1" applyFill="1"/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8" fillId="2" borderId="0" xfId="0" applyFont="1" applyFill="1"/>
    <xf numFmtId="0" fontId="7" fillId="2" borderId="1" xfId="0" applyFont="1" applyFill="1" applyBorder="1"/>
    <xf numFmtId="164" fontId="8" fillId="2" borderId="0" xfId="0" applyNumberFormat="1" applyFont="1" applyFill="1"/>
    <xf numFmtId="0" fontId="9" fillId="2" borderId="1" xfId="0" applyFont="1" applyFill="1" applyBorder="1" applyAlignment="1">
      <alignment horizontal="right"/>
    </xf>
    <xf numFmtId="0" fontId="7" fillId="0" borderId="0" xfId="0" applyFont="1"/>
    <xf numFmtId="0" fontId="7" fillId="2" borderId="0" xfId="0" applyFont="1" applyFill="1" applyAlignment="1">
      <alignment wrapText="1"/>
    </xf>
    <xf numFmtId="165" fontId="10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 vertical="center"/>
    </xf>
    <xf numFmtId="165" fontId="7" fillId="0" borderId="0" xfId="0" applyNumberFormat="1" applyFont="1"/>
    <xf numFmtId="165" fontId="7" fillId="2" borderId="1" xfId="0" applyNumberFormat="1" applyFont="1" applyFill="1" applyBorder="1"/>
    <xf numFmtId="165" fontId="9" fillId="2" borderId="1" xfId="0" applyNumberFormat="1" applyFont="1" applyFill="1" applyBorder="1"/>
    <xf numFmtId="165" fontId="1" fillId="2" borderId="0" xfId="0" applyNumberFormat="1" applyFont="1" applyFill="1"/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2643293</xdr:colOff>
      <xdr:row>0</xdr:row>
      <xdr:rowOff>0</xdr:rowOff>
    </xdr:from>
    <xdr:to>
      <xdr:col>3</xdr:col>
      <xdr:colOff>680836</xdr:colOff>
      <xdr:row>4</xdr:row>
      <xdr:rowOff>105834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8C22B1-46E1-48D2-8932-3B67241C9685}"/>
            </a:ext>
          </a:extLst>
        </xdr:cNvPr>
        <xdr:cNvSpPr txBox="1"/>
      </xdr:nvSpPr>
      <xdr:spPr>
        <a:xfrm>
          <a:off x="4400126" y="0"/>
          <a:ext cx="2440210" cy="87841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 vasario 15 d.</a:t>
          </a:r>
          <a:endParaRPr kumimoji="0" lang="lt-L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 T3-49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2a priedas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6FBB-0EB6-4932-8946-401D27B5D2D5}">
  <dimension ref="A1:N424"/>
  <sheetViews>
    <sheetView tabSelected="1" zoomScale="85" zoomScaleNormal="85" workbookViewId="0">
      <selection activeCell="I23" sqref="I23"/>
    </sheetView>
  </sheetViews>
  <sheetFormatPr defaultColWidth="8.90625" defaultRowHeight="14.5" x14ac:dyDescent="0.35"/>
  <cols>
    <col min="1" max="1" width="4.453125" style="28" customWidth="1"/>
    <col min="2" max="2" width="21.36328125" style="2" customWidth="1"/>
    <col min="3" max="3" width="64.36328125" style="2" customWidth="1"/>
    <col min="4" max="4" width="10.453125" style="23" customWidth="1"/>
    <col min="5" max="5" width="5.90625" style="1" customWidth="1"/>
    <col min="6" max="16384" width="8.90625" style="1"/>
  </cols>
  <sheetData>
    <row r="1" spans="1:14" s="16" customFormat="1" ht="15.5" x14ac:dyDescent="0.35">
      <c r="A1" s="24"/>
      <c r="D1" s="18"/>
    </row>
    <row r="2" spans="1:14" s="16" customFormat="1" ht="13.5" customHeight="1" x14ac:dyDescent="0.35">
      <c r="A2" s="24"/>
      <c r="D2" s="19"/>
    </row>
    <row r="3" spans="1:14" s="16" customFormat="1" ht="15.5" x14ac:dyDescent="0.35">
      <c r="A3" s="24"/>
      <c r="D3" s="19"/>
    </row>
    <row r="4" spans="1:14" s="16" customFormat="1" ht="15.5" x14ac:dyDescent="0.35">
      <c r="A4" s="24"/>
      <c r="D4" s="19"/>
    </row>
    <row r="5" spans="1:14" s="16" customFormat="1" ht="27" customHeight="1" x14ac:dyDescent="0.35">
      <c r="A5" s="24"/>
      <c r="D5" s="20"/>
    </row>
    <row r="6" spans="1:14" s="12" customFormat="1" ht="38.25" customHeight="1" x14ac:dyDescent="0.35">
      <c r="A6" s="39" t="s">
        <v>0</v>
      </c>
      <c r="B6" s="40"/>
      <c r="C6" s="40"/>
      <c r="D6" s="40"/>
    </row>
    <row r="7" spans="1:14" s="12" customFormat="1" ht="15.65" customHeight="1" x14ac:dyDescent="0.35">
      <c r="A7" s="25"/>
      <c r="B7" s="17"/>
      <c r="C7" s="41" t="s">
        <v>124</v>
      </c>
      <c r="D7" s="41"/>
    </row>
    <row r="8" spans="1:14" s="12" customFormat="1" ht="16.25" customHeight="1" x14ac:dyDescent="0.35">
      <c r="A8" s="37" t="s">
        <v>1</v>
      </c>
      <c r="B8" s="42" t="s">
        <v>2</v>
      </c>
      <c r="C8" s="42" t="s">
        <v>125</v>
      </c>
      <c r="D8" s="38" t="s">
        <v>3</v>
      </c>
    </row>
    <row r="9" spans="1:14" s="5" customFormat="1" ht="2" customHeight="1" x14ac:dyDescent="0.35">
      <c r="A9" s="37"/>
      <c r="B9" s="42"/>
      <c r="C9" s="42"/>
      <c r="D9" s="38"/>
    </row>
    <row r="10" spans="1:14" s="5" customFormat="1" ht="16.25" customHeight="1" x14ac:dyDescent="0.35">
      <c r="A10" s="37"/>
      <c r="B10" s="42"/>
      <c r="C10" s="42"/>
      <c r="D10" s="38"/>
      <c r="K10" s="3"/>
    </row>
    <row r="11" spans="1:14" s="5" customFormat="1" ht="18" customHeight="1" x14ac:dyDescent="0.35">
      <c r="A11" s="33" t="s">
        <v>4</v>
      </c>
      <c r="B11" s="34" t="s">
        <v>5</v>
      </c>
      <c r="C11" s="11" t="s">
        <v>6</v>
      </c>
      <c r="D11" s="21">
        <v>798.3</v>
      </c>
      <c r="F11" s="6"/>
      <c r="G11" s="6"/>
      <c r="H11" s="6"/>
      <c r="I11" s="6"/>
      <c r="J11" s="6"/>
      <c r="K11" s="6"/>
    </row>
    <row r="12" spans="1:14" s="5" customFormat="1" ht="18" customHeight="1" x14ac:dyDescent="0.35">
      <c r="A12" s="33"/>
      <c r="B12" s="34"/>
      <c r="C12" s="13" t="s">
        <v>7</v>
      </c>
      <c r="D12" s="21">
        <v>2020.6</v>
      </c>
      <c r="F12" s="6"/>
      <c r="J12" s="6"/>
      <c r="K12" s="6"/>
      <c r="L12" s="6"/>
      <c r="M12" s="6"/>
      <c r="N12" s="6"/>
    </row>
    <row r="13" spans="1:14" s="5" customFormat="1" ht="18" customHeight="1" x14ac:dyDescent="0.35">
      <c r="A13" s="33"/>
      <c r="B13" s="34"/>
      <c r="C13" s="11" t="s">
        <v>8</v>
      </c>
      <c r="D13" s="21">
        <v>58</v>
      </c>
      <c r="F13" s="6"/>
      <c r="K13" s="4"/>
    </row>
    <row r="14" spans="1:14" s="5" customFormat="1" ht="18" customHeight="1" x14ac:dyDescent="0.35">
      <c r="A14" s="33"/>
      <c r="B14" s="34"/>
      <c r="C14" s="10" t="s">
        <v>9</v>
      </c>
      <c r="D14" s="21">
        <v>47.9</v>
      </c>
      <c r="F14" s="6"/>
      <c r="K14" s="4"/>
    </row>
    <row r="15" spans="1:14" s="5" customFormat="1" ht="18" customHeight="1" x14ac:dyDescent="0.35">
      <c r="A15" s="33"/>
      <c r="B15" s="34"/>
      <c r="C15" s="10" t="s">
        <v>10</v>
      </c>
      <c r="D15" s="21">
        <v>0.9</v>
      </c>
      <c r="F15" s="6"/>
      <c r="K15" s="4"/>
    </row>
    <row r="16" spans="1:14" s="5" customFormat="1" ht="16.25" customHeight="1" x14ac:dyDescent="0.35">
      <c r="A16" s="33"/>
      <c r="B16" s="34"/>
      <c r="C16" s="15" t="s">
        <v>11</v>
      </c>
      <c r="D16" s="22">
        <f>D11+D12+D13+D14+D15</f>
        <v>2925.7</v>
      </c>
      <c r="F16" s="6"/>
      <c r="I16" s="6"/>
      <c r="K16" s="3"/>
    </row>
    <row r="17" spans="1:11" s="5" customFormat="1" ht="18" customHeight="1" x14ac:dyDescent="0.35">
      <c r="A17" s="33" t="s">
        <v>12</v>
      </c>
      <c r="B17" s="34" t="s">
        <v>13</v>
      </c>
      <c r="C17" s="11" t="s">
        <v>6</v>
      </c>
      <c r="D17" s="21">
        <v>472.8</v>
      </c>
      <c r="F17" s="6"/>
      <c r="K17" s="3"/>
    </row>
    <row r="18" spans="1:11" s="5" customFormat="1" ht="18" customHeight="1" x14ac:dyDescent="0.35">
      <c r="A18" s="33"/>
      <c r="B18" s="34"/>
      <c r="C18" s="13" t="s">
        <v>7</v>
      </c>
      <c r="D18" s="21">
        <v>873.8</v>
      </c>
      <c r="F18" s="6"/>
      <c r="H18" s="6"/>
      <c r="I18" s="6"/>
      <c r="K18" s="3"/>
    </row>
    <row r="19" spans="1:11" s="5" customFormat="1" ht="18" customHeight="1" x14ac:dyDescent="0.35">
      <c r="A19" s="33"/>
      <c r="B19" s="34"/>
      <c r="C19" s="11" t="s">
        <v>8</v>
      </c>
      <c r="D19" s="21">
        <v>21</v>
      </c>
      <c r="F19" s="6"/>
      <c r="H19" s="6"/>
      <c r="I19" s="6"/>
      <c r="K19" s="4"/>
    </row>
    <row r="20" spans="1:11" s="5" customFormat="1" ht="18" customHeight="1" x14ac:dyDescent="0.35">
      <c r="A20" s="33"/>
      <c r="B20" s="34"/>
      <c r="C20" s="10" t="s">
        <v>9</v>
      </c>
      <c r="D20" s="21">
        <v>51.3</v>
      </c>
      <c r="F20" s="6"/>
      <c r="H20" s="6"/>
      <c r="I20" s="6"/>
      <c r="K20" s="3"/>
    </row>
    <row r="21" spans="1:11" s="5" customFormat="1" ht="16.25" customHeight="1" x14ac:dyDescent="0.35">
      <c r="A21" s="33"/>
      <c r="B21" s="34"/>
      <c r="C21" s="15" t="s">
        <v>11</v>
      </c>
      <c r="D21" s="22">
        <f>D17+D18+D19+D20</f>
        <v>1418.8999999999999</v>
      </c>
      <c r="F21" s="6"/>
      <c r="H21" s="6"/>
      <c r="I21" s="6"/>
      <c r="K21" s="3"/>
    </row>
    <row r="22" spans="1:11" s="5" customFormat="1" ht="18" customHeight="1" x14ac:dyDescent="0.35">
      <c r="A22" s="33" t="s">
        <v>14</v>
      </c>
      <c r="B22" s="34" t="s">
        <v>15</v>
      </c>
      <c r="C22" s="11" t="s">
        <v>6</v>
      </c>
      <c r="D22" s="21">
        <v>506.5</v>
      </c>
      <c r="F22" s="6"/>
      <c r="H22" s="6"/>
      <c r="K22" s="3"/>
    </row>
    <row r="23" spans="1:11" s="5" customFormat="1" ht="18" customHeight="1" x14ac:dyDescent="0.35">
      <c r="A23" s="33"/>
      <c r="B23" s="34"/>
      <c r="C23" s="13" t="s">
        <v>7</v>
      </c>
      <c r="D23" s="21">
        <v>515</v>
      </c>
      <c r="F23" s="6"/>
      <c r="K23" s="3"/>
    </row>
    <row r="24" spans="1:11" s="5" customFormat="1" ht="18" customHeight="1" x14ac:dyDescent="0.35">
      <c r="A24" s="33"/>
      <c r="B24" s="34"/>
      <c r="C24" s="11" t="s">
        <v>8</v>
      </c>
      <c r="D24" s="21">
        <v>17.8</v>
      </c>
      <c r="F24" s="6"/>
      <c r="K24" s="4"/>
    </row>
    <row r="25" spans="1:11" s="5" customFormat="1" ht="18" customHeight="1" x14ac:dyDescent="0.35">
      <c r="A25" s="33"/>
      <c r="B25" s="34"/>
      <c r="C25" s="10" t="s">
        <v>9</v>
      </c>
      <c r="D25" s="21">
        <v>12</v>
      </c>
      <c r="F25" s="6"/>
      <c r="K25" s="3"/>
    </row>
    <row r="26" spans="1:11" s="5" customFormat="1" ht="16.25" customHeight="1" x14ac:dyDescent="0.35">
      <c r="A26" s="33"/>
      <c r="B26" s="34"/>
      <c r="C26" s="15" t="s">
        <v>11</v>
      </c>
      <c r="D26" s="22">
        <f>D22+D23+D24+D25</f>
        <v>1051.3</v>
      </c>
      <c r="F26" s="6"/>
      <c r="K26" s="4"/>
    </row>
    <row r="27" spans="1:11" s="5" customFormat="1" ht="18" customHeight="1" x14ac:dyDescent="0.35">
      <c r="A27" s="33" t="s">
        <v>16</v>
      </c>
      <c r="B27" s="34" t="s">
        <v>17</v>
      </c>
      <c r="C27" s="11" t="s">
        <v>6</v>
      </c>
      <c r="D27" s="21">
        <v>548.5</v>
      </c>
      <c r="F27" s="6"/>
      <c r="K27" s="3"/>
    </row>
    <row r="28" spans="1:11" s="5" customFormat="1" ht="18" customHeight="1" x14ac:dyDescent="0.35">
      <c r="A28" s="33"/>
      <c r="B28" s="34"/>
      <c r="C28" s="13" t="s">
        <v>7</v>
      </c>
      <c r="D28" s="21">
        <v>789.5</v>
      </c>
      <c r="F28" s="6"/>
      <c r="K28" s="4"/>
    </row>
    <row r="29" spans="1:11" s="5" customFormat="1" ht="18" customHeight="1" x14ac:dyDescent="0.35">
      <c r="A29" s="33"/>
      <c r="B29" s="34"/>
      <c r="C29" s="11" t="s">
        <v>8</v>
      </c>
      <c r="D29" s="21">
        <v>23.5</v>
      </c>
      <c r="F29" s="6"/>
      <c r="K29" s="3"/>
    </row>
    <row r="30" spans="1:11" s="5" customFormat="1" ht="18" customHeight="1" x14ac:dyDescent="0.35">
      <c r="A30" s="33"/>
      <c r="B30" s="34"/>
      <c r="C30" s="10" t="s">
        <v>9</v>
      </c>
      <c r="D30" s="21">
        <v>30.5</v>
      </c>
      <c r="F30" s="6"/>
      <c r="K30" s="3"/>
    </row>
    <row r="31" spans="1:11" s="5" customFormat="1" ht="16.25" customHeight="1" x14ac:dyDescent="0.35">
      <c r="A31" s="33"/>
      <c r="B31" s="34"/>
      <c r="C31" s="15" t="s">
        <v>11</v>
      </c>
      <c r="D31" s="22">
        <f>D27+D28+D29+D30</f>
        <v>1392</v>
      </c>
      <c r="F31" s="6"/>
      <c r="K31" s="3"/>
    </row>
    <row r="32" spans="1:11" s="5" customFormat="1" ht="18" customHeight="1" x14ac:dyDescent="0.35">
      <c r="A32" s="33" t="s">
        <v>18</v>
      </c>
      <c r="B32" s="34" t="s">
        <v>19</v>
      </c>
      <c r="C32" s="11" t="s">
        <v>6</v>
      </c>
      <c r="D32" s="21">
        <v>654.1</v>
      </c>
      <c r="F32" s="6"/>
      <c r="K32" s="3"/>
    </row>
    <row r="33" spans="1:11" s="5" customFormat="1" ht="18" customHeight="1" x14ac:dyDescent="0.35">
      <c r="A33" s="33"/>
      <c r="B33" s="34"/>
      <c r="C33" s="13" t="s">
        <v>7</v>
      </c>
      <c r="D33" s="21">
        <v>801.5</v>
      </c>
      <c r="F33" s="6"/>
      <c r="K33" s="3"/>
    </row>
    <row r="34" spans="1:11" s="5" customFormat="1" ht="18" customHeight="1" x14ac:dyDescent="0.35">
      <c r="A34" s="33"/>
      <c r="B34" s="34"/>
      <c r="C34" s="11" t="s">
        <v>8</v>
      </c>
      <c r="D34" s="21">
        <v>35</v>
      </c>
      <c r="F34" s="6"/>
      <c r="K34" s="3"/>
    </row>
    <row r="35" spans="1:11" s="5" customFormat="1" ht="18" customHeight="1" x14ac:dyDescent="0.35">
      <c r="A35" s="33"/>
      <c r="B35" s="34"/>
      <c r="C35" s="10" t="s">
        <v>9</v>
      </c>
      <c r="D35" s="21">
        <v>18.5</v>
      </c>
      <c r="F35" s="6"/>
    </row>
    <row r="36" spans="1:11" s="5" customFormat="1" ht="16.25" customHeight="1" x14ac:dyDescent="0.35">
      <c r="A36" s="33"/>
      <c r="B36" s="34"/>
      <c r="C36" s="15" t="s">
        <v>11</v>
      </c>
      <c r="D36" s="22">
        <f>D32+D33+D34+D35</f>
        <v>1509.1</v>
      </c>
      <c r="F36" s="6"/>
    </row>
    <row r="37" spans="1:11" s="5" customFormat="1" ht="18" customHeight="1" x14ac:dyDescent="0.35">
      <c r="A37" s="33" t="s">
        <v>20</v>
      </c>
      <c r="B37" s="34" t="s">
        <v>21</v>
      </c>
      <c r="C37" s="11" t="s">
        <v>6</v>
      </c>
      <c r="D37" s="21">
        <v>416.8</v>
      </c>
      <c r="F37" s="6"/>
    </row>
    <row r="38" spans="1:11" s="5" customFormat="1" ht="18" customHeight="1" x14ac:dyDescent="0.35">
      <c r="A38" s="33"/>
      <c r="B38" s="34"/>
      <c r="C38" s="13" t="s">
        <v>7</v>
      </c>
      <c r="D38" s="21">
        <v>845.3</v>
      </c>
      <c r="F38" s="6"/>
    </row>
    <row r="39" spans="1:11" s="5" customFormat="1" ht="18" customHeight="1" x14ac:dyDescent="0.35">
      <c r="A39" s="33"/>
      <c r="B39" s="34"/>
      <c r="C39" s="11" t="s">
        <v>8</v>
      </c>
      <c r="D39" s="21">
        <v>27.4</v>
      </c>
      <c r="F39" s="6"/>
    </row>
    <row r="40" spans="1:11" s="5" customFormat="1" ht="18" customHeight="1" x14ac:dyDescent="0.35">
      <c r="A40" s="33"/>
      <c r="B40" s="34"/>
      <c r="C40" s="10" t="s">
        <v>9</v>
      </c>
      <c r="D40" s="21">
        <v>18</v>
      </c>
      <c r="F40" s="6"/>
    </row>
    <row r="41" spans="1:11" s="5" customFormat="1" ht="16.25" customHeight="1" x14ac:dyDescent="0.35">
      <c r="A41" s="33"/>
      <c r="B41" s="34"/>
      <c r="C41" s="15" t="s">
        <v>11</v>
      </c>
      <c r="D41" s="22">
        <f>D37+D38+D39+D40</f>
        <v>1307.5</v>
      </c>
      <c r="F41" s="6"/>
    </row>
    <row r="42" spans="1:11" s="5" customFormat="1" ht="18" customHeight="1" x14ac:dyDescent="0.35">
      <c r="A42" s="33" t="s">
        <v>22</v>
      </c>
      <c r="B42" s="34" t="s">
        <v>23</v>
      </c>
      <c r="C42" s="11" t="s">
        <v>6</v>
      </c>
      <c r="D42" s="21">
        <v>330.7</v>
      </c>
      <c r="F42" s="6"/>
    </row>
    <row r="43" spans="1:11" s="5" customFormat="1" ht="18" customHeight="1" x14ac:dyDescent="0.35">
      <c r="A43" s="33"/>
      <c r="B43" s="34"/>
      <c r="C43" s="13" t="s">
        <v>7</v>
      </c>
      <c r="D43" s="21">
        <v>796.1</v>
      </c>
      <c r="F43" s="6"/>
    </row>
    <row r="44" spans="1:11" s="5" customFormat="1" ht="18" customHeight="1" x14ac:dyDescent="0.35">
      <c r="A44" s="33"/>
      <c r="B44" s="34"/>
      <c r="C44" s="11" t="s">
        <v>8</v>
      </c>
      <c r="D44" s="21">
        <v>19.8</v>
      </c>
      <c r="F44" s="6"/>
    </row>
    <row r="45" spans="1:11" s="5" customFormat="1" ht="18" customHeight="1" x14ac:dyDescent="0.35">
      <c r="A45" s="33"/>
      <c r="B45" s="34"/>
      <c r="C45" s="10" t="s">
        <v>9</v>
      </c>
      <c r="D45" s="21">
        <v>47.8</v>
      </c>
      <c r="F45" s="6"/>
    </row>
    <row r="46" spans="1:11" s="5" customFormat="1" ht="16.25" customHeight="1" x14ac:dyDescent="0.35">
      <c r="A46" s="33"/>
      <c r="B46" s="34"/>
      <c r="C46" s="15" t="s">
        <v>11</v>
      </c>
      <c r="D46" s="22">
        <f>D42+D43+D44+D45</f>
        <v>1194.3999999999999</v>
      </c>
      <c r="F46" s="6"/>
    </row>
    <row r="47" spans="1:11" s="5" customFormat="1" ht="18" customHeight="1" x14ac:dyDescent="0.35">
      <c r="A47" s="33" t="s">
        <v>24</v>
      </c>
      <c r="B47" s="34" t="s">
        <v>25</v>
      </c>
      <c r="C47" s="11" t="s">
        <v>6</v>
      </c>
      <c r="D47" s="21">
        <v>883.1</v>
      </c>
      <c r="F47" s="6"/>
    </row>
    <row r="48" spans="1:11" s="5" customFormat="1" ht="18" customHeight="1" x14ac:dyDescent="0.35">
      <c r="A48" s="33"/>
      <c r="B48" s="34"/>
      <c r="C48" s="13" t="s">
        <v>7</v>
      </c>
      <c r="D48" s="21">
        <v>840.7</v>
      </c>
      <c r="F48" s="6"/>
    </row>
    <row r="49" spans="1:6" s="5" customFormat="1" ht="18" customHeight="1" x14ac:dyDescent="0.35">
      <c r="A49" s="33"/>
      <c r="B49" s="34"/>
      <c r="C49" s="11" t="s">
        <v>8</v>
      </c>
      <c r="D49" s="21">
        <v>26.7</v>
      </c>
      <c r="F49" s="6"/>
    </row>
    <row r="50" spans="1:6" s="5" customFormat="1" ht="18" customHeight="1" x14ac:dyDescent="0.35">
      <c r="A50" s="33"/>
      <c r="B50" s="34"/>
      <c r="C50" s="10" t="s">
        <v>9</v>
      </c>
      <c r="D50" s="21">
        <v>65</v>
      </c>
      <c r="F50" s="6"/>
    </row>
    <row r="51" spans="1:6" s="5" customFormat="1" ht="18" customHeight="1" x14ac:dyDescent="0.35">
      <c r="A51" s="33"/>
      <c r="B51" s="34"/>
      <c r="C51" s="15" t="s">
        <v>11</v>
      </c>
      <c r="D51" s="22">
        <f>D47+D48+D49+D50</f>
        <v>1815.5000000000002</v>
      </c>
      <c r="F51" s="6"/>
    </row>
    <row r="52" spans="1:6" s="5" customFormat="1" ht="18" customHeight="1" x14ac:dyDescent="0.35">
      <c r="A52" s="33" t="s">
        <v>26</v>
      </c>
      <c r="B52" s="34" t="s">
        <v>27</v>
      </c>
      <c r="C52" s="11" t="s">
        <v>6</v>
      </c>
      <c r="D52" s="21">
        <v>455.9</v>
      </c>
      <c r="F52" s="6"/>
    </row>
    <row r="53" spans="1:6" s="12" customFormat="1" ht="18" customHeight="1" x14ac:dyDescent="0.35">
      <c r="A53" s="33"/>
      <c r="B53" s="34"/>
      <c r="C53" s="13" t="s">
        <v>7</v>
      </c>
      <c r="D53" s="21">
        <v>804.1</v>
      </c>
      <c r="F53" s="14"/>
    </row>
    <row r="54" spans="1:6" s="5" customFormat="1" ht="18" customHeight="1" x14ac:dyDescent="0.35">
      <c r="A54" s="33"/>
      <c r="B54" s="34"/>
      <c r="C54" s="11" t="s">
        <v>8</v>
      </c>
      <c r="D54" s="21">
        <v>23.5</v>
      </c>
      <c r="F54" s="6"/>
    </row>
    <row r="55" spans="1:6" s="5" customFormat="1" ht="18" customHeight="1" x14ac:dyDescent="0.35">
      <c r="A55" s="33"/>
      <c r="B55" s="34"/>
      <c r="C55" s="10" t="s">
        <v>9</v>
      </c>
      <c r="D55" s="21">
        <v>16.899999999999999</v>
      </c>
      <c r="F55" s="6"/>
    </row>
    <row r="56" spans="1:6" s="5" customFormat="1" ht="18" customHeight="1" x14ac:dyDescent="0.35">
      <c r="A56" s="33"/>
      <c r="B56" s="34"/>
      <c r="C56" s="15" t="s">
        <v>11</v>
      </c>
      <c r="D56" s="22">
        <f>D52+D53+D54+D55</f>
        <v>1300.4000000000001</v>
      </c>
      <c r="F56" s="6"/>
    </row>
    <row r="57" spans="1:6" s="5" customFormat="1" ht="18" customHeight="1" x14ac:dyDescent="0.35">
      <c r="A57" s="33" t="s">
        <v>28</v>
      </c>
      <c r="B57" s="34" t="s">
        <v>29</v>
      </c>
      <c r="C57" s="11" t="s">
        <v>6</v>
      </c>
      <c r="D57" s="21">
        <v>477.2</v>
      </c>
      <c r="F57" s="6"/>
    </row>
    <row r="58" spans="1:6" s="5" customFormat="1" ht="18" customHeight="1" x14ac:dyDescent="0.35">
      <c r="A58" s="33"/>
      <c r="B58" s="34"/>
      <c r="C58" s="13" t="s">
        <v>7</v>
      </c>
      <c r="D58" s="21">
        <v>1479.5</v>
      </c>
      <c r="F58" s="6"/>
    </row>
    <row r="59" spans="1:6" s="5" customFormat="1" ht="18" customHeight="1" x14ac:dyDescent="0.35">
      <c r="A59" s="33"/>
      <c r="B59" s="34"/>
      <c r="C59" s="11" t="s">
        <v>8</v>
      </c>
      <c r="D59" s="21">
        <v>45.8</v>
      </c>
      <c r="F59" s="6"/>
    </row>
    <row r="60" spans="1:6" s="5" customFormat="1" ht="18" customHeight="1" x14ac:dyDescent="0.35">
      <c r="A60" s="33"/>
      <c r="B60" s="34"/>
      <c r="C60" s="10" t="s">
        <v>9</v>
      </c>
      <c r="D60" s="21">
        <v>43.3</v>
      </c>
      <c r="F60" s="6"/>
    </row>
    <row r="61" spans="1:6" s="5" customFormat="1" ht="18" customHeight="1" x14ac:dyDescent="0.35">
      <c r="A61" s="33"/>
      <c r="B61" s="34"/>
      <c r="C61" s="15" t="s">
        <v>11</v>
      </c>
      <c r="D61" s="22">
        <f>D57+D58+D59+D60</f>
        <v>2045.8</v>
      </c>
      <c r="F61" s="6"/>
    </row>
    <row r="62" spans="1:6" s="5" customFormat="1" ht="18" customHeight="1" x14ac:dyDescent="0.35">
      <c r="A62" s="33" t="s">
        <v>30</v>
      </c>
      <c r="B62" s="34" t="s">
        <v>31</v>
      </c>
      <c r="C62" s="11" t="s">
        <v>6</v>
      </c>
      <c r="D62" s="21">
        <v>545.70000000000005</v>
      </c>
      <c r="F62" s="6"/>
    </row>
    <row r="63" spans="1:6" s="5" customFormat="1" ht="18" customHeight="1" x14ac:dyDescent="0.35">
      <c r="A63" s="33"/>
      <c r="B63" s="34"/>
      <c r="C63" s="13" t="s">
        <v>7</v>
      </c>
      <c r="D63" s="21">
        <v>890.2</v>
      </c>
      <c r="F63" s="6"/>
    </row>
    <row r="64" spans="1:6" s="5" customFormat="1" ht="18" customHeight="1" x14ac:dyDescent="0.35">
      <c r="A64" s="33"/>
      <c r="B64" s="34"/>
      <c r="C64" s="11" t="s">
        <v>8</v>
      </c>
      <c r="D64" s="21">
        <v>38.5</v>
      </c>
      <c r="F64" s="6"/>
    </row>
    <row r="65" spans="1:6" s="5" customFormat="1" ht="18" customHeight="1" x14ac:dyDescent="0.35">
      <c r="A65" s="33"/>
      <c r="B65" s="34"/>
      <c r="C65" s="10" t="s">
        <v>9</v>
      </c>
      <c r="D65" s="21">
        <v>49.8</v>
      </c>
      <c r="F65" s="6"/>
    </row>
    <row r="66" spans="1:6" s="5" customFormat="1" ht="18" customHeight="1" x14ac:dyDescent="0.35">
      <c r="A66" s="33"/>
      <c r="B66" s="34"/>
      <c r="C66" s="15" t="s">
        <v>11</v>
      </c>
      <c r="D66" s="22">
        <f>D62+D63+D64+D65</f>
        <v>1524.2</v>
      </c>
      <c r="F66" s="6"/>
    </row>
    <row r="67" spans="1:6" s="5" customFormat="1" ht="18" customHeight="1" x14ac:dyDescent="0.35">
      <c r="A67" s="33" t="s">
        <v>32</v>
      </c>
      <c r="B67" s="34" t="s">
        <v>33</v>
      </c>
      <c r="C67" s="11" t="s">
        <v>6</v>
      </c>
      <c r="D67" s="21">
        <v>448.7</v>
      </c>
      <c r="F67" s="6"/>
    </row>
    <row r="68" spans="1:6" s="5" customFormat="1" ht="18" customHeight="1" x14ac:dyDescent="0.35">
      <c r="A68" s="33"/>
      <c r="B68" s="34"/>
      <c r="C68" s="13" t="s">
        <v>7</v>
      </c>
      <c r="D68" s="21">
        <v>191.5</v>
      </c>
      <c r="F68" s="6"/>
    </row>
    <row r="69" spans="1:6" s="5" customFormat="1" ht="18" customHeight="1" x14ac:dyDescent="0.35">
      <c r="A69" s="33"/>
      <c r="B69" s="34"/>
      <c r="C69" s="11" t="s">
        <v>8</v>
      </c>
      <c r="D69" s="21">
        <v>6</v>
      </c>
      <c r="F69" s="6"/>
    </row>
    <row r="70" spans="1:6" s="5" customFormat="1" ht="18" customHeight="1" x14ac:dyDescent="0.35">
      <c r="A70" s="33"/>
      <c r="B70" s="34"/>
      <c r="C70" s="10" t="s">
        <v>9</v>
      </c>
      <c r="D70" s="21">
        <v>17.600000000000001</v>
      </c>
      <c r="F70" s="6"/>
    </row>
    <row r="71" spans="1:6" s="5" customFormat="1" ht="18" customHeight="1" x14ac:dyDescent="0.35">
      <c r="A71" s="33"/>
      <c r="B71" s="34"/>
      <c r="C71" s="15" t="s">
        <v>11</v>
      </c>
      <c r="D71" s="22">
        <f>D67+D68+D69+D70</f>
        <v>663.80000000000007</v>
      </c>
      <c r="F71" s="6"/>
    </row>
    <row r="72" spans="1:6" s="5" customFormat="1" ht="18" customHeight="1" x14ac:dyDescent="0.35">
      <c r="A72" s="33" t="s">
        <v>34</v>
      </c>
      <c r="B72" s="34" t="s">
        <v>35</v>
      </c>
      <c r="C72" s="11" t="s">
        <v>6</v>
      </c>
      <c r="D72" s="21">
        <v>438.9</v>
      </c>
      <c r="F72" s="6"/>
    </row>
    <row r="73" spans="1:6" s="5" customFormat="1" ht="18" customHeight="1" x14ac:dyDescent="0.35">
      <c r="A73" s="33"/>
      <c r="B73" s="34"/>
      <c r="C73" s="13" t="s">
        <v>7</v>
      </c>
      <c r="D73" s="21">
        <v>945.3</v>
      </c>
      <c r="F73" s="6"/>
    </row>
    <row r="74" spans="1:6" s="5" customFormat="1" ht="18" customHeight="1" x14ac:dyDescent="0.35">
      <c r="A74" s="33"/>
      <c r="B74" s="34"/>
      <c r="C74" s="11" t="s">
        <v>8</v>
      </c>
      <c r="D74" s="21">
        <v>30</v>
      </c>
      <c r="F74" s="6"/>
    </row>
    <row r="75" spans="1:6" s="5" customFormat="1" ht="18" customHeight="1" x14ac:dyDescent="0.35">
      <c r="A75" s="33"/>
      <c r="B75" s="34"/>
      <c r="C75" s="10" t="s">
        <v>9</v>
      </c>
      <c r="D75" s="21">
        <v>30.4</v>
      </c>
      <c r="F75" s="6"/>
    </row>
    <row r="76" spans="1:6" s="5" customFormat="1" ht="18" customHeight="1" x14ac:dyDescent="0.35">
      <c r="A76" s="33"/>
      <c r="B76" s="34"/>
      <c r="C76" s="15" t="s">
        <v>11</v>
      </c>
      <c r="D76" s="22">
        <f>D72+D73+D74+D75</f>
        <v>1444.6</v>
      </c>
      <c r="F76" s="6"/>
    </row>
    <row r="77" spans="1:6" s="5" customFormat="1" ht="18" customHeight="1" x14ac:dyDescent="0.35">
      <c r="A77" s="33" t="s">
        <v>36</v>
      </c>
      <c r="B77" s="34" t="s">
        <v>37</v>
      </c>
      <c r="C77" s="11" t="s">
        <v>6</v>
      </c>
      <c r="D77" s="21">
        <v>825.5</v>
      </c>
      <c r="F77" s="6"/>
    </row>
    <row r="78" spans="1:6" s="5" customFormat="1" ht="18" customHeight="1" x14ac:dyDescent="0.35">
      <c r="A78" s="33"/>
      <c r="B78" s="34"/>
      <c r="C78" s="13" t="s">
        <v>7</v>
      </c>
      <c r="D78" s="21">
        <v>2271.4</v>
      </c>
      <c r="F78" s="6"/>
    </row>
    <row r="79" spans="1:6" s="5" customFormat="1" ht="18" customHeight="1" x14ac:dyDescent="0.35">
      <c r="A79" s="33"/>
      <c r="B79" s="34"/>
      <c r="C79" s="11" t="s">
        <v>8</v>
      </c>
      <c r="D79" s="21">
        <v>85</v>
      </c>
      <c r="F79" s="6"/>
    </row>
    <row r="80" spans="1:6" s="5" customFormat="1" ht="18" customHeight="1" x14ac:dyDescent="0.35">
      <c r="A80" s="33"/>
      <c r="B80" s="34"/>
      <c r="C80" s="10" t="s">
        <v>9</v>
      </c>
      <c r="D80" s="21">
        <v>36.9</v>
      </c>
      <c r="F80" s="6"/>
    </row>
    <row r="81" spans="1:7" s="5" customFormat="1" ht="18" customHeight="1" x14ac:dyDescent="0.35">
      <c r="A81" s="33"/>
      <c r="B81" s="34"/>
      <c r="C81" s="10" t="s">
        <v>38</v>
      </c>
      <c r="D81" s="21">
        <v>0.4</v>
      </c>
      <c r="F81" s="6"/>
    </row>
    <row r="82" spans="1:7" s="5" customFormat="1" ht="18" customHeight="1" x14ac:dyDescent="0.35">
      <c r="A82" s="33"/>
      <c r="B82" s="34"/>
      <c r="C82" s="15" t="s">
        <v>11</v>
      </c>
      <c r="D82" s="22">
        <f>D77+D78+D79+D80+D81</f>
        <v>3219.2000000000003</v>
      </c>
      <c r="F82" s="6"/>
      <c r="G82" s="6"/>
    </row>
    <row r="83" spans="1:7" s="5" customFormat="1" ht="18" customHeight="1" x14ac:dyDescent="0.35">
      <c r="A83" s="33" t="s">
        <v>39</v>
      </c>
      <c r="B83" s="34" t="s">
        <v>40</v>
      </c>
      <c r="C83" s="11" t="s">
        <v>6</v>
      </c>
      <c r="D83" s="21">
        <v>1161</v>
      </c>
      <c r="F83" s="6"/>
    </row>
    <row r="84" spans="1:7" s="5" customFormat="1" ht="18" customHeight="1" x14ac:dyDescent="0.35">
      <c r="A84" s="33"/>
      <c r="B84" s="34"/>
      <c r="C84" s="13" t="s">
        <v>7</v>
      </c>
      <c r="D84" s="21">
        <v>2137.1999999999998</v>
      </c>
      <c r="F84" s="6"/>
    </row>
    <row r="85" spans="1:7" s="5" customFormat="1" ht="18" customHeight="1" x14ac:dyDescent="0.35">
      <c r="A85" s="33"/>
      <c r="B85" s="34"/>
      <c r="C85" s="11" t="s">
        <v>8</v>
      </c>
      <c r="D85" s="21">
        <v>66</v>
      </c>
      <c r="F85" s="6"/>
    </row>
    <row r="86" spans="1:7" s="5" customFormat="1" ht="18" customHeight="1" x14ac:dyDescent="0.35">
      <c r="A86" s="33"/>
      <c r="B86" s="34"/>
      <c r="C86" s="10" t="s">
        <v>9</v>
      </c>
      <c r="D86" s="21">
        <v>97.9</v>
      </c>
      <c r="F86" s="6"/>
    </row>
    <row r="87" spans="1:7" s="5" customFormat="1" ht="18" customHeight="1" x14ac:dyDescent="0.35">
      <c r="A87" s="33"/>
      <c r="B87" s="34"/>
      <c r="C87" s="10" t="s">
        <v>38</v>
      </c>
      <c r="D87" s="21">
        <v>0</v>
      </c>
      <c r="F87" s="6"/>
    </row>
    <row r="88" spans="1:7" s="5" customFormat="1" ht="18" customHeight="1" x14ac:dyDescent="0.35">
      <c r="A88" s="33"/>
      <c r="B88" s="34"/>
      <c r="C88" s="15" t="s">
        <v>11</v>
      </c>
      <c r="D88" s="22">
        <f>D83+D84+D85+D86+D87</f>
        <v>3462.1</v>
      </c>
      <c r="F88" s="6"/>
    </row>
    <row r="89" spans="1:7" s="5" customFormat="1" ht="18" customHeight="1" x14ac:dyDescent="0.35">
      <c r="A89" s="33" t="s">
        <v>41</v>
      </c>
      <c r="B89" s="34" t="s">
        <v>42</v>
      </c>
      <c r="C89" s="11" t="s">
        <v>6</v>
      </c>
      <c r="D89" s="21">
        <v>832.7</v>
      </c>
      <c r="F89" s="6"/>
    </row>
    <row r="90" spans="1:7" s="5" customFormat="1" ht="18" customHeight="1" x14ac:dyDescent="0.35">
      <c r="A90" s="33"/>
      <c r="B90" s="34"/>
      <c r="C90" s="13" t="s">
        <v>7</v>
      </c>
      <c r="D90" s="21">
        <v>2679.4</v>
      </c>
      <c r="F90" s="6"/>
    </row>
    <row r="91" spans="1:7" s="5" customFormat="1" ht="18" customHeight="1" x14ac:dyDescent="0.35">
      <c r="A91" s="33"/>
      <c r="B91" s="34"/>
      <c r="C91" s="11" t="s">
        <v>8</v>
      </c>
      <c r="D91" s="21">
        <v>94</v>
      </c>
      <c r="F91" s="6"/>
    </row>
    <row r="92" spans="1:7" s="5" customFormat="1" ht="18" customHeight="1" x14ac:dyDescent="0.35">
      <c r="A92" s="33"/>
      <c r="B92" s="34"/>
      <c r="C92" s="10" t="s">
        <v>9</v>
      </c>
      <c r="D92" s="21">
        <v>47.8</v>
      </c>
      <c r="F92" s="6"/>
    </row>
    <row r="93" spans="1:7" s="5" customFormat="1" ht="18" customHeight="1" x14ac:dyDescent="0.35">
      <c r="A93" s="33"/>
      <c r="B93" s="34"/>
      <c r="C93" s="10" t="s">
        <v>38</v>
      </c>
      <c r="D93" s="21">
        <v>4.9000000000000004</v>
      </c>
      <c r="F93" s="6"/>
    </row>
    <row r="94" spans="1:7" s="5" customFormat="1" ht="16.25" customHeight="1" x14ac:dyDescent="0.35">
      <c r="A94" s="33"/>
      <c r="B94" s="34"/>
      <c r="C94" s="15" t="s">
        <v>11</v>
      </c>
      <c r="D94" s="22">
        <f>D89+D90+D91+D92+D93</f>
        <v>3658.8000000000006</v>
      </c>
      <c r="F94" s="6"/>
    </row>
    <row r="95" spans="1:7" s="5" customFormat="1" ht="18" customHeight="1" x14ac:dyDescent="0.35">
      <c r="A95" s="33" t="s">
        <v>43</v>
      </c>
      <c r="B95" s="34" t="s">
        <v>44</v>
      </c>
      <c r="C95" s="11" t="s">
        <v>6</v>
      </c>
      <c r="D95" s="21">
        <v>390.3</v>
      </c>
      <c r="F95" s="6"/>
    </row>
    <row r="96" spans="1:7" s="5" customFormat="1" ht="18" customHeight="1" x14ac:dyDescent="0.35">
      <c r="A96" s="33"/>
      <c r="B96" s="34"/>
      <c r="C96" s="13" t="s">
        <v>7</v>
      </c>
      <c r="D96" s="21">
        <v>867.6</v>
      </c>
      <c r="F96" s="6"/>
    </row>
    <row r="97" spans="1:6" s="5" customFormat="1" ht="18" customHeight="1" x14ac:dyDescent="0.35">
      <c r="A97" s="33"/>
      <c r="B97" s="34"/>
      <c r="C97" s="11" t="s">
        <v>8</v>
      </c>
      <c r="D97" s="21">
        <v>32.5</v>
      </c>
      <c r="F97" s="6"/>
    </row>
    <row r="98" spans="1:6" s="5" customFormat="1" ht="18" customHeight="1" x14ac:dyDescent="0.35">
      <c r="A98" s="33"/>
      <c r="B98" s="34"/>
      <c r="C98" s="10" t="s">
        <v>9</v>
      </c>
      <c r="D98" s="21">
        <v>10.1</v>
      </c>
      <c r="F98" s="6"/>
    </row>
    <row r="99" spans="1:6" s="5" customFormat="1" ht="16.25" customHeight="1" x14ac:dyDescent="0.35">
      <c r="A99" s="33"/>
      <c r="B99" s="34"/>
      <c r="C99" s="15" t="s">
        <v>11</v>
      </c>
      <c r="D99" s="22">
        <f>D95+D96+D97+D98</f>
        <v>1300.5</v>
      </c>
      <c r="F99" s="6"/>
    </row>
    <row r="100" spans="1:6" s="5" customFormat="1" ht="18" customHeight="1" x14ac:dyDescent="0.35">
      <c r="A100" s="33" t="s">
        <v>45</v>
      </c>
      <c r="B100" s="34" t="s">
        <v>46</v>
      </c>
      <c r="C100" s="11" t="s">
        <v>6</v>
      </c>
      <c r="D100" s="21">
        <v>672.4</v>
      </c>
      <c r="F100" s="6"/>
    </row>
    <row r="101" spans="1:6" s="5" customFormat="1" ht="18" customHeight="1" x14ac:dyDescent="0.35">
      <c r="A101" s="33"/>
      <c r="B101" s="34"/>
      <c r="C101" s="13" t="s">
        <v>7</v>
      </c>
      <c r="D101" s="21">
        <v>841.1</v>
      </c>
      <c r="F101" s="6"/>
    </row>
    <row r="102" spans="1:6" s="5" customFormat="1" ht="18" customHeight="1" x14ac:dyDescent="0.35">
      <c r="A102" s="33"/>
      <c r="B102" s="34"/>
      <c r="C102" s="11" t="s">
        <v>8</v>
      </c>
      <c r="D102" s="21">
        <v>30</v>
      </c>
      <c r="F102" s="6"/>
    </row>
    <row r="103" spans="1:6" s="5" customFormat="1" ht="18" customHeight="1" x14ac:dyDescent="0.35">
      <c r="A103" s="33"/>
      <c r="B103" s="34"/>
      <c r="C103" s="10" t="s">
        <v>9</v>
      </c>
      <c r="D103" s="21">
        <v>83.3</v>
      </c>
      <c r="F103" s="6"/>
    </row>
    <row r="104" spans="1:6" s="5" customFormat="1" ht="16.25" customHeight="1" x14ac:dyDescent="0.35">
      <c r="A104" s="33"/>
      <c r="B104" s="34"/>
      <c r="C104" s="15" t="s">
        <v>11</v>
      </c>
      <c r="D104" s="22">
        <f>D100+D101+D102+D103</f>
        <v>1626.8</v>
      </c>
      <c r="F104" s="6"/>
    </row>
    <row r="105" spans="1:6" s="5" customFormat="1" ht="18" customHeight="1" x14ac:dyDescent="0.35">
      <c r="A105" s="33" t="s">
        <v>47</v>
      </c>
      <c r="B105" s="34" t="s">
        <v>48</v>
      </c>
      <c r="C105" s="11" t="s">
        <v>6</v>
      </c>
      <c r="D105" s="21">
        <v>744.1</v>
      </c>
      <c r="F105" s="6"/>
    </row>
    <row r="106" spans="1:6" s="5" customFormat="1" ht="18" customHeight="1" x14ac:dyDescent="0.35">
      <c r="A106" s="33"/>
      <c r="B106" s="34"/>
      <c r="C106" s="13" t="s">
        <v>7</v>
      </c>
      <c r="D106" s="21">
        <v>2825.3</v>
      </c>
      <c r="F106" s="6"/>
    </row>
    <row r="107" spans="1:6" s="5" customFormat="1" ht="18" customHeight="1" x14ac:dyDescent="0.35">
      <c r="A107" s="33"/>
      <c r="B107" s="34"/>
      <c r="C107" s="11" t="s">
        <v>8</v>
      </c>
      <c r="D107" s="21">
        <v>70.5</v>
      </c>
      <c r="F107" s="6"/>
    </row>
    <row r="108" spans="1:6" s="5" customFormat="1" ht="18" customHeight="1" x14ac:dyDescent="0.35">
      <c r="A108" s="33"/>
      <c r="B108" s="34"/>
      <c r="C108" s="10" t="s">
        <v>9</v>
      </c>
      <c r="D108" s="21">
        <v>52.5</v>
      </c>
      <c r="F108" s="6"/>
    </row>
    <row r="109" spans="1:6" s="5" customFormat="1" ht="18" customHeight="1" x14ac:dyDescent="0.35">
      <c r="A109" s="33"/>
      <c r="B109" s="34"/>
      <c r="C109" s="10" t="s">
        <v>38</v>
      </c>
      <c r="D109" s="21">
        <v>0</v>
      </c>
      <c r="F109" s="6"/>
    </row>
    <row r="110" spans="1:6" s="5" customFormat="1" ht="16.25" customHeight="1" x14ac:dyDescent="0.35">
      <c r="A110" s="33"/>
      <c r="B110" s="34"/>
      <c r="C110" s="15" t="s">
        <v>11</v>
      </c>
      <c r="D110" s="22">
        <f>D105+D106+D107+D108+D109</f>
        <v>3692.4</v>
      </c>
      <c r="F110" s="6"/>
    </row>
    <row r="111" spans="1:6" s="5" customFormat="1" ht="18" customHeight="1" x14ac:dyDescent="0.35">
      <c r="A111" s="33" t="s">
        <v>49</v>
      </c>
      <c r="B111" s="34" t="s">
        <v>50</v>
      </c>
      <c r="C111" s="11" t="s">
        <v>6</v>
      </c>
      <c r="D111" s="21">
        <v>744.9</v>
      </c>
      <c r="F111" s="6"/>
    </row>
    <row r="112" spans="1:6" s="5" customFormat="1" ht="18" customHeight="1" x14ac:dyDescent="0.35">
      <c r="A112" s="33"/>
      <c r="B112" s="34"/>
      <c r="C112" s="13" t="s">
        <v>7</v>
      </c>
      <c r="D112" s="21">
        <v>2210.9</v>
      </c>
      <c r="F112" s="6"/>
    </row>
    <row r="113" spans="1:6" s="5" customFormat="1" ht="18" customHeight="1" x14ac:dyDescent="0.35">
      <c r="A113" s="33"/>
      <c r="B113" s="34"/>
      <c r="C113" s="11" t="s">
        <v>8</v>
      </c>
      <c r="D113" s="21">
        <v>82</v>
      </c>
      <c r="F113" s="6"/>
    </row>
    <row r="114" spans="1:6" s="5" customFormat="1" ht="18" customHeight="1" x14ac:dyDescent="0.35">
      <c r="A114" s="33"/>
      <c r="B114" s="34"/>
      <c r="C114" s="10" t="s">
        <v>9</v>
      </c>
      <c r="D114" s="21">
        <v>44.2</v>
      </c>
      <c r="F114" s="6"/>
    </row>
    <row r="115" spans="1:6" s="5" customFormat="1" ht="18" customHeight="1" x14ac:dyDescent="0.35">
      <c r="A115" s="33"/>
      <c r="B115" s="34"/>
      <c r="C115" s="10" t="s">
        <v>10</v>
      </c>
      <c r="D115" s="21">
        <v>0</v>
      </c>
      <c r="F115" s="6"/>
    </row>
    <row r="116" spans="1:6" s="5" customFormat="1" ht="16.25" customHeight="1" x14ac:dyDescent="0.35">
      <c r="A116" s="33"/>
      <c r="B116" s="34"/>
      <c r="C116" s="15" t="s">
        <v>11</v>
      </c>
      <c r="D116" s="22">
        <f>D111+D112+D113+D114+D115</f>
        <v>3082</v>
      </c>
      <c r="F116" s="6"/>
    </row>
    <row r="117" spans="1:6" s="5" customFormat="1" ht="18" customHeight="1" x14ac:dyDescent="0.35">
      <c r="A117" s="33" t="s">
        <v>51</v>
      </c>
      <c r="B117" s="34" t="s">
        <v>52</v>
      </c>
      <c r="C117" s="11" t="s">
        <v>6</v>
      </c>
      <c r="D117" s="21">
        <v>913.3</v>
      </c>
      <c r="F117" s="6"/>
    </row>
    <row r="118" spans="1:6" s="5" customFormat="1" ht="18" customHeight="1" x14ac:dyDescent="0.35">
      <c r="A118" s="33"/>
      <c r="B118" s="34"/>
      <c r="C118" s="13" t="s">
        <v>7</v>
      </c>
      <c r="D118" s="21">
        <v>2870.8</v>
      </c>
      <c r="F118" s="6"/>
    </row>
    <row r="119" spans="1:6" s="5" customFormat="1" ht="18" customHeight="1" x14ac:dyDescent="0.35">
      <c r="A119" s="33"/>
      <c r="B119" s="34"/>
      <c r="C119" s="11" t="s">
        <v>8</v>
      </c>
      <c r="D119" s="21">
        <v>88.5</v>
      </c>
      <c r="F119" s="6"/>
    </row>
    <row r="120" spans="1:6" s="5" customFormat="1" ht="18" customHeight="1" x14ac:dyDescent="0.35">
      <c r="A120" s="33"/>
      <c r="B120" s="34"/>
      <c r="C120" s="10" t="s">
        <v>9</v>
      </c>
      <c r="D120" s="21">
        <v>77.099999999999994</v>
      </c>
      <c r="F120" s="6"/>
    </row>
    <row r="121" spans="1:6" s="5" customFormat="1" ht="18" customHeight="1" x14ac:dyDescent="0.35">
      <c r="A121" s="33"/>
      <c r="B121" s="34"/>
      <c r="C121" s="10" t="s">
        <v>38</v>
      </c>
      <c r="D121" s="21">
        <v>2.2000000000000002</v>
      </c>
      <c r="F121" s="6"/>
    </row>
    <row r="122" spans="1:6" s="5" customFormat="1" ht="16.25" customHeight="1" x14ac:dyDescent="0.35">
      <c r="A122" s="33"/>
      <c r="B122" s="34"/>
      <c r="C122" s="15" t="s">
        <v>11</v>
      </c>
      <c r="D122" s="22">
        <f>D117+D118+D119+D120+D121</f>
        <v>3951.9</v>
      </c>
      <c r="F122" s="6"/>
    </row>
    <row r="123" spans="1:6" s="5" customFormat="1" ht="18" customHeight="1" x14ac:dyDescent="0.35">
      <c r="A123" s="33" t="s">
        <v>53</v>
      </c>
      <c r="B123" s="34" t="s">
        <v>54</v>
      </c>
      <c r="C123" s="11" t="s">
        <v>6</v>
      </c>
      <c r="D123" s="21">
        <v>688.8</v>
      </c>
      <c r="F123" s="6"/>
    </row>
    <row r="124" spans="1:6" s="5" customFormat="1" ht="18" customHeight="1" x14ac:dyDescent="0.35">
      <c r="A124" s="33"/>
      <c r="B124" s="34"/>
      <c r="C124" s="13" t="s">
        <v>7</v>
      </c>
      <c r="D124" s="21">
        <v>890.1</v>
      </c>
      <c r="F124" s="6"/>
    </row>
    <row r="125" spans="1:6" s="5" customFormat="1" ht="18" customHeight="1" x14ac:dyDescent="0.35">
      <c r="A125" s="33"/>
      <c r="B125" s="34"/>
      <c r="C125" s="11" t="s">
        <v>8</v>
      </c>
      <c r="D125" s="21">
        <v>36.700000000000003</v>
      </c>
      <c r="F125" s="6"/>
    </row>
    <row r="126" spans="1:6" s="5" customFormat="1" ht="18" customHeight="1" x14ac:dyDescent="0.35">
      <c r="A126" s="33"/>
      <c r="B126" s="34"/>
      <c r="C126" s="10" t="s">
        <v>9</v>
      </c>
      <c r="D126" s="21">
        <v>37.799999999999997</v>
      </c>
      <c r="F126" s="6"/>
    </row>
    <row r="127" spans="1:6" s="5" customFormat="1" ht="16.25" customHeight="1" x14ac:dyDescent="0.35">
      <c r="A127" s="33"/>
      <c r="B127" s="34"/>
      <c r="C127" s="15" t="s">
        <v>11</v>
      </c>
      <c r="D127" s="22">
        <f>D123+D124+D125+D126</f>
        <v>1653.4</v>
      </c>
      <c r="F127" s="6"/>
    </row>
    <row r="128" spans="1:6" s="5" customFormat="1" ht="18" customHeight="1" x14ac:dyDescent="0.35">
      <c r="A128" s="33" t="s">
        <v>55</v>
      </c>
      <c r="B128" s="34" t="s">
        <v>56</v>
      </c>
      <c r="C128" s="11" t="s">
        <v>6</v>
      </c>
      <c r="D128" s="21">
        <v>398.6</v>
      </c>
      <c r="F128" s="6"/>
    </row>
    <row r="129" spans="1:7" s="5" customFormat="1" ht="18" customHeight="1" x14ac:dyDescent="0.35">
      <c r="A129" s="33"/>
      <c r="B129" s="34"/>
      <c r="C129" s="13" t="s">
        <v>7</v>
      </c>
      <c r="D129" s="21">
        <v>739.5</v>
      </c>
      <c r="F129" s="6"/>
    </row>
    <row r="130" spans="1:7" s="5" customFormat="1" ht="18" customHeight="1" x14ac:dyDescent="0.35">
      <c r="A130" s="33"/>
      <c r="B130" s="34"/>
      <c r="C130" s="11" t="s">
        <v>8</v>
      </c>
      <c r="D130" s="21">
        <v>25.4</v>
      </c>
      <c r="F130" s="6"/>
    </row>
    <row r="131" spans="1:7" s="5" customFormat="1" ht="18" customHeight="1" x14ac:dyDescent="0.35">
      <c r="A131" s="33"/>
      <c r="B131" s="34"/>
      <c r="C131" s="10" t="s">
        <v>9</v>
      </c>
      <c r="D131" s="21">
        <v>4</v>
      </c>
      <c r="F131" s="6"/>
    </row>
    <row r="132" spans="1:7" s="5" customFormat="1" ht="18" customHeight="1" x14ac:dyDescent="0.35">
      <c r="A132" s="33"/>
      <c r="B132" s="34"/>
      <c r="C132" s="15" t="s">
        <v>11</v>
      </c>
      <c r="D132" s="22">
        <f>D128+D129+D130+D131</f>
        <v>1167.5</v>
      </c>
      <c r="F132" s="6"/>
      <c r="G132" s="6"/>
    </row>
    <row r="133" spans="1:7" s="12" customFormat="1" ht="17" customHeight="1" x14ac:dyDescent="0.35">
      <c r="A133" s="33" t="s">
        <v>57</v>
      </c>
      <c r="B133" s="34" t="s">
        <v>58</v>
      </c>
      <c r="C133" s="11" t="s">
        <v>6</v>
      </c>
      <c r="D133" s="21">
        <v>458.3</v>
      </c>
      <c r="F133" s="14"/>
    </row>
    <row r="134" spans="1:7" s="12" customFormat="1" ht="17" customHeight="1" x14ac:dyDescent="0.35">
      <c r="A134" s="33"/>
      <c r="B134" s="34"/>
      <c r="C134" s="13" t="s">
        <v>7</v>
      </c>
      <c r="D134" s="21">
        <v>969.1</v>
      </c>
      <c r="F134" s="14"/>
      <c r="G134" s="14"/>
    </row>
    <row r="135" spans="1:7" s="12" customFormat="1" ht="17" customHeight="1" x14ac:dyDescent="0.35">
      <c r="A135" s="33"/>
      <c r="B135" s="34"/>
      <c r="C135" s="11" t="s">
        <v>8</v>
      </c>
      <c r="D135" s="21">
        <v>17</v>
      </c>
      <c r="F135" s="14"/>
    </row>
    <row r="136" spans="1:7" s="12" customFormat="1" ht="17" customHeight="1" x14ac:dyDescent="0.35">
      <c r="A136" s="33"/>
      <c r="B136" s="34"/>
      <c r="C136" s="10" t="s">
        <v>9</v>
      </c>
      <c r="D136" s="21">
        <v>12.2</v>
      </c>
      <c r="F136" s="14"/>
    </row>
    <row r="137" spans="1:7" s="12" customFormat="1" ht="17" customHeight="1" x14ac:dyDescent="0.35">
      <c r="A137" s="33"/>
      <c r="B137" s="34"/>
      <c r="C137" s="15" t="s">
        <v>11</v>
      </c>
      <c r="D137" s="22">
        <f>D133+D134+D135+D136</f>
        <v>1456.6000000000001</v>
      </c>
      <c r="F137" s="14"/>
    </row>
    <row r="138" spans="1:7" s="2" customFormat="1" ht="17" customHeight="1" x14ac:dyDescent="0.35">
      <c r="A138" s="33" t="s">
        <v>59</v>
      </c>
      <c r="B138" s="34" t="s">
        <v>60</v>
      </c>
      <c r="C138" s="11" t="s">
        <v>6</v>
      </c>
      <c r="D138" s="21">
        <v>271.2</v>
      </c>
    </row>
    <row r="139" spans="1:7" s="2" customFormat="1" ht="17" customHeight="1" x14ac:dyDescent="0.35">
      <c r="A139" s="33"/>
      <c r="B139" s="34"/>
      <c r="C139" s="13" t="s">
        <v>7</v>
      </c>
      <c r="D139" s="21">
        <v>597.9</v>
      </c>
    </row>
    <row r="140" spans="1:7" s="2" customFormat="1" ht="17" customHeight="1" x14ac:dyDescent="0.35">
      <c r="A140" s="33"/>
      <c r="B140" s="34"/>
      <c r="C140" s="11" t="s">
        <v>8</v>
      </c>
      <c r="D140" s="21">
        <v>20.9</v>
      </c>
    </row>
    <row r="141" spans="1:7" s="2" customFormat="1" ht="17" customHeight="1" x14ac:dyDescent="0.35">
      <c r="A141" s="33"/>
      <c r="B141" s="34"/>
      <c r="C141" s="10" t="s">
        <v>9</v>
      </c>
      <c r="D141" s="21">
        <v>2.4</v>
      </c>
    </row>
    <row r="142" spans="1:7" s="2" customFormat="1" ht="17" customHeight="1" x14ac:dyDescent="0.35">
      <c r="A142" s="33"/>
      <c r="B142" s="34"/>
      <c r="C142" s="15" t="s">
        <v>11</v>
      </c>
      <c r="D142" s="22">
        <f>D138+D139+D140+D141</f>
        <v>892.39999999999986</v>
      </c>
    </row>
    <row r="143" spans="1:7" s="2" customFormat="1" ht="17" customHeight="1" x14ac:dyDescent="0.35">
      <c r="A143" s="33" t="s">
        <v>61</v>
      </c>
      <c r="B143" s="34" t="s">
        <v>62</v>
      </c>
      <c r="C143" s="11" t="s">
        <v>6</v>
      </c>
      <c r="D143" s="21">
        <v>199.7</v>
      </c>
    </row>
    <row r="144" spans="1:7" s="2" customFormat="1" ht="17" customHeight="1" x14ac:dyDescent="0.35">
      <c r="A144" s="33"/>
      <c r="B144" s="34"/>
      <c r="C144" s="13" t="s">
        <v>7</v>
      </c>
      <c r="D144" s="21">
        <v>316.2</v>
      </c>
    </row>
    <row r="145" spans="1:4" s="2" customFormat="1" ht="17" customHeight="1" x14ac:dyDescent="0.35">
      <c r="A145" s="33"/>
      <c r="B145" s="34"/>
      <c r="C145" s="11" t="s">
        <v>8</v>
      </c>
      <c r="D145" s="21">
        <v>12.2</v>
      </c>
    </row>
    <row r="146" spans="1:4" s="2" customFormat="1" ht="17" customHeight="1" x14ac:dyDescent="0.35">
      <c r="A146" s="33"/>
      <c r="B146" s="34"/>
      <c r="C146" s="10" t="s">
        <v>9</v>
      </c>
      <c r="D146" s="21">
        <v>9.5</v>
      </c>
    </row>
    <row r="147" spans="1:4" s="2" customFormat="1" ht="17" customHeight="1" x14ac:dyDescent="0.35">
      <c r="A147" s="33"/>
      <c r="B147" s="34"/>
      <c r="C147" s="15" t="s">
        <v>11</v>
      </c>
      <c r="D147" s="22">
        <f>D143+D144+D145+D146</f>
        <v>537.6</v>
      </c>
    </row>
    <row r="148" spans="1:4" s="2" customFormat="1" ht="17" customHeight="1" x14ac:dyDescent="0.35">
      <c r="A148" s="33" t="s">
        <v>63</v>
      </c>
      <c r="B148" s="34" t="s">
        <v>64</v>
      </c>
      <c r="C148" s="11" t="s">
        <v>6</v>
      </c>
      <c r="D148" s="21">
        <v>470.3</v>
      </c>
    </row>
    <row r="149" spans="1:4" s="2" customFormat="1" ht="17" customHeight="1" x14ac:dyDescent="0.35">
      <c r="A149" s="33"/>
      <c r="B149" s="34"/>
      <c r="C149" s="13" t="s">
        <v>7</v>
      </c>
      <c r="D149" s="21">
        <v>541</v>
      </c>
    </row>
    <row r="150" spans="1:4" s="2" customFormat="1" ht="17" customHeight="1" x14ac:dyDescent="0.35">
      <c r="A150" s="33"/>
      <c r="B150" s="34"/>
      <c r="C150" s="11" t="s">
        <v>8</v>
      </c>
      <c r="D150" s="21">
        <v>15.9</v>
      </c>
    </row>
    <row r="151" spans="1:4" s="2" customFormat="1" ht="17" customHeight="1" x14ac:dyDescent="0.35">
      <c r="A151" s="33"/>
      <c r="B151" s="34"/>
      <c r="C151" s="10" t="s">
        <v>9</v>
      </c>
      <c r="D151" s="21">
        <v>23.9</v>
      </c>
    </row>
    <row r="152" spans="1:4" s="2" customFormat="1" ht="17" customHeight="1" x14ac:dyDescent="0.35">
      <c r="A152" s="33"/>
      <c r="B152" s="34"/>
      <c r="C152" s="15" t="s">
        <v>11</v>
      </c>
      <c r="D152" s="22">
        <f>D148+D149+D150+D151</f>
        <v>1051.1000000000001</v>
      </c>
    </row>
    <row r="153" spans="1:4" s="2" customFormat="1" ht="17" customHeight="1" x14ac:dyDescent="0.35">
      <c r="A153" s="33" t="s">
        <v>65</v>
      </c>
      <c r="B153" s="34" t="s">
        <v>66</v>
      </c>
      <c r="C153" s="11" t="s">
        <v>6</v>
      </c>
      <c r="D153" s="21">
        <v>237.9</v>
      </c>
    </row>
    <row r="154" spans="1:4" s="2" customFormat="1" ht="17" customHeight="1" x14ac:dyDescent="0.35">
      <c r="A154" s="33"/>
      <c r="B154" s="34"/>
      <c r="C154" s="13" t="s">
        <v>7</v>
      </c>
      <c r="D154" s="21">
        <v>534.5</v>
      </c>
    </row>
    <row r="155" spans="1:4" s="2" customFormat="1" ht="17" customHeight="1" x14ac:dyDescent="0.35">
      <c r="A155" s="33"/>
      <c r="B155" s="34"/>
      <c r="C155" s="11" t="s">
        <v>8</v>
      </c>
      <c r="D155" s="21">
        <v>18</v>
      </c>
    </row>
    <row r="156" spans="1:4" s="2" customFormat="1" ht="17" customHeight="1" x14ac:dyDescent="0.35">
      <c r="A156" s="33"/>
      <c r="B156" s="34"/>
      <c r="C156" s="10" t="s">
        <v>9</v>
      </c>
      <c r="D156" s="21">
        <v>16.2</v>
      </c>
    </row>
    <row r="157" spans="1:4" s="2" customFormat="1" ht="17" customHeight="1" x14ac:dyDescent="0.35">
      <c r="A157" s="33"/>
      <c r="B157" s="34"/>
      <c r="C157" s="15" t="s">
        <v>11</v>
      </c>
      <c r="D157" s="22">
        <f>D153+D154+D155+D156</f>
        <v>806.6</v>
      </c>
    </row>
    <row r="158" spans="1:4" s="2" customFormat="1" ht="17" customHeight="1" x14ac:dyDescent="0.35">
      <c r="A158" s="33" t="s">
        <v>67</v>
      </c>
      <c r="B158" s="34" t="s">
        <v>68</v>
      </c>
      <c r="C158" s="11" t="s">
        <v>6</v>
      </c>
      <c r="D158" s="21">
        <v>501.4</v>
      </c>
    </row>
    <row r="159" spans="1:4" s="2" customFormat="1" ht="17" customHeight="1" x14ac:dyDescent="0.35">
      <c r="A159" s="33"/>
      <c r="B159" s="34"/>
      <c r="C159" s="13" t="s">
        <v>7</v>
      </c>
      <c r="D159" s="21">
        <v>805.3</v>
      </c>
    </row>
    <row r="160" spans="1:4" s="2" customFormat="1" ht="17" customHeight="1" x14ac:dyDescent="0.35">
      <c r="A160" s="33"/>
      <c r="B160" s="34"/>
      <c r="C160" s="11" t="s">
        <v>8</v>
      </c>
      <c r="D160" s="21">
        <v>26.8</v>
      </c>
    </row>
    <row r="161" spans="1:11" s="2" customFormat="1" ht="17" customHeight="1" x14ac:dyDescent="0.35">
      <c r="A161" s="33"/>
      <c r="B161" s="34"/>
      <c r="C161" s="10" t="s">
        <v>9</v>
      </c>
      <c r="D161" s="21">
        <v>42.2</v>
      </c>
    </row>
    <row r="162" spans="1:11" s="2" customFormat="1" ht="17" customHeight="1" x14ac:dyDescent="0.35">
      <c r="A162" s="33"/>
      <c r="B162" s="34"/>
      <c r="C162" s="15" t="s">
        <v>11</v>
      </c>
      <c r="D162" s="22">
        <f>D158+D159+D160+D161</f>
        <v>1375.6999999999998</v>
      </c>
    </row>
    <row r="163" spans="1:11" s="12" customFormat="1" ht="17" customHeight="1" x14ac:dyDescent="0.35">
      <c r="A163" s="33" t="s">
        <v>69</v>
      </c>
      <c r="B163" s="34" t="s">
        <v>70</v>
      </c>
      <c r="C163" s="11" t="s">
        <v>6</v>
      </c>
      <c r="D163" s="21">
        <v>570.4</v>
      </c>
    </row>
    <row r="164" spans="1:11" s="12" customFormat="1" ht="17" customHeight="1" x14ac:dyDescent="0.35">
      <c r="A164" s="33"/>
      <c r="B164" s="34"/>
      <c r="C164" s="13" t="s">
        <v>7</v>
      </c>
      <c r="D164" s="21">
        <v>851</v>
      </c>
      <c r="I164" s="14"/>
      <c r="J164" s="14"/>
    </row>
    <row r="165" spans="1:11" s="12" customFormat="1" ht="17" customHeight="1" x14ac:dyDescent="0.35">
      <c r="A165" s="33"/>
      <c r="B165" s="34"/>
      <c r="C165" s="11" t="s">
        <v>8</v>
      </c>
      <c r="D165" s="21">
        <v>23.6</v>
      </c>
      <c r="H165" s="14"/>
      <c r="I165" s="14"/>
      <c r="J165" s="14"/>
      <c r="K165" s="14"/>
    </row>
    <row r="166" spans="1:11" s="12" customFormat="1" ht="17" customHeight="1" x14ac:dyDescent="0.35">
      <c r="A166" s="33"/>
      <c r="B166" s="34"/>
      <c r="C166" s="10" t="s">
        <v>9</v>
      </c>
      <c r="D166" s="21">
        <v>25.7</v>
      </c>
    </row>
    <row r="167" spans="1:11" s="12" customFormat="1" ht="17" customHeight="1" x14ac:dyDescent="0.35">
      <c r="A167" s="33"/>
      <c r="B167" s="34"/>
      <c r="C167" s="15" t="s">
        <v>11</v>
      </c>
      <c r="D167" s="22">
        <f>D163+D164+D165+D166</f>
        <v>1470.7</v>
      </c>
    </row>
    <row r="168" spans="1:11" s="2" customFormat="1" ht="17" customHeight="1" x14ac:dyDescent="0.35">
      <c r="A168" s="33" t="s">
        <v>71</v>
      </c>
      <c r="B168" s="34" t="s">
        <v>72</v>
      </c>
      <c r="C168" s="11" t="s">
        <v>6</v>
      </c>
      <c r="D168" s="21">
        <v>322.2</v>
      </c>
    </row>
    <row r="169" spans="1:11" s="2" customFormat="1" ht="17" customHeight="1" x14ac:dyDescent="0.35">
      <c r="A169" s="33"/>
      <c r="B169" s="34"/>
      <c r="C169" s="13" t="s">
        <v>7</v>
      </c>
      <c r="D169" s="21">
        <v>448.4</v>
      </c>
    </row>
    <row r="170" spans="1:11" s="2" customFormat="1" ht="17" customHeight="1" x14ac:dyDescent="0.35">
      <c r="A170" s="33"/>
      <c r="B170" s="34"/>
      <c r="C170" s="11" t="s">
        <v>8</v>
      </c>
      <c r="D170" s="21">
        <v>13.9</v>
      </c>
    </row>
    <row r="171" spans="1:11" s="2" customFormat="1" ht="17" customHeight="1" x14ac:dyDescent="0.35">
      <c r="A171" s="33"/>
      <c r="B171" s="34"/>
      <c r="C171" s="10" t="s">
        <v>9</v>
      </c>
      <c r="D171" s="21">
        <v>31.1</v>
      </c>
    </row>
    <row r="172" spans="1:11" s="2" customFormat="1" ht="17" customHeight="1" x14ac:dyDescent="0.35">
      <c r="A172" s="33"/>
      <c r="B172" s="34"/>
      <c r="C172" s="15" t="s">
        <v>11</v>
      </c>
      <c r="D172" s="22">
        <f>D168+D169+D170+D171</f>
        <v>815.59999999999991</v>
      </c>
    </row>
    <row r="173" spans="1:11" s="2" customFormat="1" ht="17" customHeight="1" x14ac:dyDescent="0.35">
      <c r="A173" s="33" t="s">
        <v>73</v>
      </c>
      <c r="B173" s="34" t="s">
        <v>74</v>
      </c>
      <c r="C173" s="11" t="s">
        <v>6</v>
      </c>
      <c r="D173" s="21">
        <v>426.4</v>
      </c>
    </row>
    <row r="174" spans="1:11" s="2" customFormat="1" ht="17" customHeight="1" x14ac:dyDescent="0.35">
      <c r="A174" s="33"/>
      <c r="B174" s="34"/>
      <c r="C174" s="13" t="s">
        <v>7</v>
      </c>
      <c r="D174" s="21">
        <v>223.4</v>
      </c>
    </row>
    <row r="175" spans="1:11" s="2" customFormat="1" ht="17" customHeight="1" x14ac:dyDescent="0.35">
      <c r="A175" s="33"/>
      <c r="B175" s="34"/>
      <c r="C175" s="10" t="s">
        <v>9</v>
      </c>
      <c r="D175" s="21">
        <v>38.1</v>
      </c>
    </row>
    <row r="176" spans="1:11" s="2" customFormat="1" ht="17" customHeight="1" x14ac:dyDescent="0.35">
      <c r="A176" s="33"/>
      <c r="B176" s="34"/>
      <c r="C176" s="15" t="s">
        <v>11</v>
      </c>
      <c r="D176" s="22">
        <f>D173+D174+D175</f>
        <v>687.9</v>
      </c>
    </row>
    <row r="177" spans="1:8" s="5" customFormat="1" ht="17" customHeight="1" x14ac:dyDescent="0.35">
      <c r="A177" s="33" t="s">
        <v>75</v>
      </c>
      <c r="B177" s="34" t="s">
        <v>76</v>
      </c>
      <c r="C177" s="11" t="s">
        <v>6</v>
      </c>
      <c r="D177" s="21">
        <v>441</v>
      </c>
    </row>
    <row r="178" spans="1:8" s="2" customFormat="1" ht="17" customHeight="1" x14ac:dyDescent="0.35">
      <c r="A178" s="33"/>
      <c r="B178" s="34"/>
      <c r="C178" s="13" t="s">
        <v>7</v>
      </c>
      <c r="D178" s="21">
        <v>248.7</v>
      </c>
    </row>
    <row r="179" spans="1:8" s="2" customFormat="1" ht="17" customHeight="1" x14ac:dyDescent="0.35">
      <c r="A179" s="33"/>
      <c r="B179" s="34"/>
      <c r="C179" s="11" t="s">
        <v>8</v>
      </c>
      <c r="D179" s="21">
        <v>16.7</v>
      </c>
    </row>
    <row r="180" spans="1:8" s="5" customFormat="1" ht="17" customHeight="1" x14ac:dyDescent="0.35">
      <c r="A180" s="33"/>
      <c r="B180" s="34"/>
      <c r="C180" s="10" t="s">
        <v>9</v>
      </c>
      <c r="D180" s="21">
        <v>18.2</v>
      </c>
    </row>
    <row r="181" spans="1:8" s="2" customFormat="1" ht="17" customHeight="1" x14ac:dyDescent="0.35">
      <c r="A181" s="33"/>
      <c r="B181" s="34"/>
      <c r="C181" s="15" t="s">
        <v>11</v>
      </c>
      <c r="D181" s="22">
        <f>D177+D178+D180+D179</f>
        <v>724.60000000000014</v>
      </c>
    </row>
    <row r="182" spans="1:8" s="5" customFormat="1" ht="17" customHeight="1" x14ac:dyDescent="0.35">
      <c r="A182" s="33" t="s">
        <v>77</v>
      </c>
      <c r="B182" s="34" t="s">
        <v>78</v>
      </c>
      <c r="C182" s="11" t="s">
        <v>6</v>
      </c>
      <c r="D182" s="21">
        <v>334.5</v>
      </c>
    </row>
    <row r="183" spans="1:8" s="2" customFormat="1" ht="17" customHeight="1" x14ac:dyDescent="0.35">
      <c r="A183" s="33"/>
      <c r="B183" s="34"/>
      <c r="C183" s="13" t="s">
        <v>7</v>
      </c>
      <c r="D183" s="21">
        <v>160.30000000000001</v>
      </c>
    </row>
    <row r="184" spans="1:8" s="5" customFormat="1" ht="17" customHeight="1" x14ac:dyDescent="0.35">
      <c r="A184" s="33"/>
      <c r="B184" s="34"/>
      <c r="C184" s="10" t="s">
        <v>9</v>
      </c>
      <c r="D184" s="21">
        <v>20.100000000000001</v>
      </c>
      <c r="H184" s="6"/>
    </row>
    <row r="185" spans="1:8" s="2" customFormat="1" ht="17" customHeight="1" x14ac:dyDescent="0.35">
      <c r="A185" s="33"/>
      <c r="B185" s="34"/>
      <c r="C185" s="15" t="s">
        <v>11</v>
      </c>
      <c r="D185" s="22">
        <f>D182+D183+D184</f>
        <v>514.9</v>
      </c>
      <c r="F185" s="7"/>
    </row>
    <row r="186" spans="1:8" s="5" customFormat="1" ht="17" customHeight="1" x14ac:dyDescent="0.35">
      <c r="A186" s="33" t="s">
        <v>79</v>
      </c>
      <c r="B186" s="34" t="s">
        <v>80</v>
      </c>
      <c r="C186" s="11" t="s">
        <v>6</v>
      </c>
      <c r="D186" s="21">
        <v>337</v>
      </c>
    </row>
    <row r="187" spans="1:8" s="2" customFormat="1" ht="17" customHeight="1" x14ac:dyDescent="0.35">
      <c r="A187" s="33"/>
      <c r="B187" s="34"/>
      <c r="C187" s="13" t="s">
        <v>7</v>
      </c>
      <c r="D187" s="21">
        <v>154</v>
      </c>
    </row>
    <row r="188" spans="1:8" s="2" customFormat="1" ht="17" customHeight="1" x14ac:dyDescent="0.35">
      <c r="A188" s="33"/>
      <c r="B188" s="34"/>
      <c r="C188" s="11" t="s">
        <v>8</v>
      </c>
      <c r="D188" s="21">
        <v>5.0999999999999996</v>
      </c>
    </row>
    <row r="189" spans="1:8" s="2" customFormat="1" ht="17" customHeight="1" x14ac:dyDescent="0.35">
      <c r="A189" s="33"/>
      <c r="B189" s="34"/>
      <c r="C189" s="10" t="s">
        <v>9</v>
      </c>
      <c r="D189" s="21">
        <v>15.5</v>
      </c>
    </row>
    <row r="190" spans="1:8" s="5" customFormat="1" ht="17" customHeight="1" x14ac:dyDescent="0.35">
      <c r="A190" s="33"/>
      <c r="B190" s="34"/>
      <c r="C190" s="15" t="s">
        <v>11</v>
      </c>
      <c r="D190" s="22">
        <f>D186+D187+D188+D189</f>
        <v>511.6</v>
      </c>
    </row>
    <row r="191" spans="1:8" s="5" customFormat="1" ht="17" customHeight="1" x14ac:dyDescent="0.35">
      <c r="A191" s="33" t="s">
        <v>81</v>
      </c>
      <c r="B191" s="34" t="s">
        <v>82</v>
      </c>
      <c r="C191" s="11" t="s">
        <v>6</v>
      </c>
      <c r="D191" s="21">
        <v>319</v>
      </c>
    </row>
    <row r="192" spans="1:8" s="2" customFormat="1" ht="17" customHeight="1" x14ac:dyDescent="0.35">
      <c r="A192" s="33"/>
      <c r="B192" s="34"/>
      <c r="C192" s="13" t="s">
        <v>7</v>
      </c>
      <c r="D192" s="21">
        <v>159.19999999999999</v>
      </c>
    </row>
    <row r="193" spans="1:4" s="2" customFormat="1" ht="17" customHeight="1" x14ac:dyDescent="0.35">
      <c r="A193" s="33"/>
      <c r="B193" s="34"/>
      <c r="C193" s="10" t="s">
        <v>9</v>
      </c>
      <c r="D193" s="21">
        <v>23.3</v>
      </c>
    </row>
    <row r="194" spans="1:4" s="5" customFormat="1" ht="17" customHeight="1" x14ac:dyDescent="0.35">
      <c r="A194" s="33"/>
      <c r="B194" s="34"/>
      <c r="C194" s="15" t="s">
        <v>11</v>
      </c>
      <c r="D194" s="22">
        <f>D191+D192+D193</f>
        <v>501.5</v>
      </c>
    </row>
    <row r="195" spans="1:4" s="2" customFormat="1" ht="17" customHeight="1" x14ac:dyDescent="0.35">
      <c r="A195" s="33" t="s">
        <v>83</v>
      </c>
      <c r="B195" s="34" t="s">
        <v>84</v>
      </c>
      <c r="C195" s="11" t="s">
        <v>6</v>
      </c>
      <c r="D195" s="21">
        <v>339.1</v>
      </c>
    </row>
    <row r="196" spans="1:4" s="2" customFormat="1" ht="17" customHeight="1" x14ac:dyDescent="0.35">
      <c r="A196" s="33"/>
      <c r="B196" s="34"/>
      <c r="C196" s="13" t="s">
        <v>7</v>
      </c>
      <c r="D196" s="21">
        <v>177.8</v>
      </c>
    </row>
    <row r="197" spans="1:4" s="2" customFormat="1" ht="17" customHeight="1" x14ac:dyDescent="0.35">
      <c r="A197" s="33"/>
      <c r="B197" s="34"/>
      <c r="C197" s="10" t="s">
        <v>9</v>
      </c>
      <c r="D197" s="21">
        <v>32.1</v>
      </c>
    </row>
    <row r="198" spans="1:4" s="5" customFormat="1" ht="17" customHeight="1" x14ac:dyDescent="0.35">
      <c r="A198" s="33"/>
      <c r="B198" s="34"/>
      <c r="C198" s="15" t="s">
        <v>11</v>
      </c>
      <c r="D198" s="22">
        <f>D195+D196+D197</f>
        <v>549.00000000000011</v>
      </c>
    </row>
    <row r="199" spans="1:4" s="5" customFormat="1" ht="17" customHeight="1" x14ac:dyDescent="0.35">
      <c r="A199" s="33" t="s">
        <v>85</v>
      </c>
      <c r="B199" s="34" t="s">
        <v>86</v>
      </c>
      <c r="C199" s="11" t="s">
        <v>6</v>
      </c>
      <c r="D199" s="21">
        <v>280.7</v>
      </c>
    </row>
    <row r="200" spans="1:4" s="5" customFormat="1" ht="17" customHeight="1" x14ac:dyDescent="0.35">
      <c r="A200" s="33"/>
      <c r="B200" s="34"/>
      <c r="C200" s="13" t="s">
        <v>7</v>
      </c>
      <c r="D200" s="21">
        <v>172.2</v>
      </c>
    </row>
    <row r="201" spans="1:4" s="5" customFormat="1" ht="17" customHeight="1" x14ac:dyDescent="0.35">
      <c r="A201" s="33"/>
      <c r="B201" s="34"/>
      <c r="C201" s="10" t="s">
        <v>9</v>
      </c>
      <c r="D201" s="21">
        <v>28.8</v>
      </c>
    </row>
    <row r="202" spans="1:4" s="5" customFormat="1" ht="17" customHeight="1" x14ac:dyDescent="0.35">
      <c r="A202" s="33"/>
      <c r="B202" s="34"/>
      <c r="C202" s="15" t="s">
        <v>11</v>
      </c>
      <c r="D202" s="22">
        <f>D199+D200+D201</f>
        <v>481.7</v>
      </c>
    </row>
    <row r="203" spans="1:4" s="5" customFormat="1" ht="17" customHeight="1" x14ac:dyDescent="0.35">
      <c r="A203" s="33" t="s">
        <v>87</v>
      </c>
      <c r="B203" s="34" t="s">
        <v>88</v>
      </c>
      <c r="C203" s="11" t="s">
        <v>6</v>
      </c>
      <c r="D203" s="21">
        <v>315.5</v>
      </c>
    </row>
    <row r="204" spans="1:4" s="5" customFormat="1" ht="17" customHeight="1" x14ac:dyDescent="0.35">
      <c r="A204" s="33"/>
      <c r="B204" s="34"/>
      <c r="C204" s="13" t="s">
        <v>7</v>
      </c>
      <c r="D204" s="21">
        <v>160.30000000000001</v>
      </c>
    </row>
    <row r="205" spans="1:4" s="5" customFormat="1" ht="17" customHeight="1" x14ac:dyDescent="0.35">
      <c r="A205" s="33"/>
      <c r="B205" s="34"/>
      <c r="C205" s="10" t="s">
        <v>9</v>
      </c>
      <c r="D205" s="21">
        <v>20</v>
      </c>
    </row>
    <row r="206" spans="1:4" s="5" customFormat="1" ht="17" customHeight="1" x14ac:dyDescent="0.35">
      <c r="A206" s="33"/>
      <c r="B206" s="34"/>
      <c r="C206" s="15" t="s">
        <v>11</v>
      </c>
      <c r="D206" s="22">
        <f>D203+D204+D205</f>
        <v>495.8</v>
      </c>
    </row>
    <row r="207" spans="1:4" s="5" customFormat="1" ht="17" customHeight="1" x14ac:dyDescent="0.35">
      <c r="A207" s="33" t="s">
        <v>89</v>
      </c>
      <c r="B207" s="34" t="s">
        <v>90</v>
      </c>
      <c r="C207" s="11" t="s">
        <v>6</v>
      </c>
      <c r="D207" s="21">
        <v>954.2</v>
      </c>
    </row>
    <row r="208" spans="1:4" s="2" customFormat="1" ht="17" customHeight="1" x14ac:dyDescent="0.35">
      <c r="A208" s="33"/>
      <c r="B208" s="34"/>
      <c r="C208" s="13" t="s">
        <v>7</v>
      </c>
      <c r="D208" s="21">
        <v>540.29999999999995</v>
      </c>
    </row>
    <row r="209" spans="1:4" s="12" customFormat="1" ht="17" customHeight="1" x14ac:dyDescent="0.35">
      <c r="A209" s="33"/>
      <c r="B209" s="34"/>
      <c r="C209" s="11" t="s">
        <v>8</v>
      </c>
      <c r="D209" s="21">
        <v>41.1</v>
      </c>
    </row>
    <row r="210" spans="1:4" s="2" customFormat="1" ht="17" customHeight="1" x14ac:dyDescent="0.35">
      <c r="A210" s="33"/>
      <c r="B210" s="34"/>
      <c r="C210" s="10" t="s">
        <v>9</v>
      </c>
      <c r="D210" s="21">
        <v>57.1</v>
      </c>
    </row>
    <row r="211" spans="1:4" s="2" customFormat="1" ht="17" customHeight="1" x14ac:dyDescent="0.35">
      <c r="A211" s="33"/>
      <c r="B211" s="34"/>
      <c r="C211" s="15" t="s">
        <v>11</v>
      </c>
      <c r="D211" s="22">
        <f>D207+D208+D209+D210</f>
        <v>1592.6999999999998</v>
      </c>
    </row>
    <row r="212" spans="1:4" s="5" customFormat="1" ht="17" customHeight="1" x14ac:dyDescent="0.35">
      <c r="A212" s="33" t="s">
        <v>91</v>
      </c>
      <c r="B212" s="34" t="s">
        <v>92</v>
      </c>
      <c r="C212" s="11" t="s">
        <v>6</v>
      </c>
      <c r="D212" s="21">
        <v>871.1</v>
      </c>
    </row>
    <row r="213" spans="1:4" s="2" customFormat="1" ht="17" customHeight="1" x14ac:dyDescent="0.35">
      <c r="A213" s="33"/>
      <c r="B213" s="34"/>
      <c r="C213" s="13" t="s">
        <v>7</v>
      </c>
      <c r="D213" s="21">
        <v>461</v>
      </c>
    </row>
    <row r="214" spans="1:4" s="2" customFormat="1" ht="17" customHeight="1" x14ac:dyDescent="0.35">
      <c r="A214" s="33"/>
      <c r="B214" s="34"/>
      <c r="C214" s="10" t="s">
        <v>9</v>
      </c>
      <c r="D214" s="21">
        <v>51.5</v>
      </c>
    </row>
    <row r="215" spans="1:4" s="2" customFormat="1" ht="17" customHeight="1" x14ac:dyDescent="0.35">
      <c r="A215" s="33"/>
      <c r="B215" s="34"/>
      <c r="C215" s="15" t="s">
        <v>11</v>
      </c>
      <c r="D215" s="22">
        <f>D212+D213+D214</f>
        <v>1383.6</v>
      </c>
    </row>
    <row r="216" spans="1:4" s="5" customFormat="1" ht="17" customHeight="1" x14ac:dyDescent="0.35">
      <c r="A216" s="33" t="s">
        <v>93</v>
      </c>
      <c r="B216" s="34" t="s">
        <v>94</v>
      </c>
      <c r="C216" s="11" t="s">
        <v>6</v>
      </c>
      <c r="D216" s="21">
        <v>474.6</v>
      </c>
    </row>
    <row r="217" spans="1:4" s="2" customFormat="1" ht="17" customHeight="1" x14ac:dyDescent="0.35">
      <c r="A217" s="33"/>
      <c r="B217" s="34"/>
      <c r="C217" s="13" t="s">
        <v>7</v>
      </c>
      <c r="D217" s="21">
        <v>264.89999999999998</v>
      </c>
    </row>
    <row r="218" spans="1:4" s="2" customFormat="1" ht="17" customHeight="1" x14ac:dyDescent="0.35">
      <c r="A218" s="33"/>
      <c r="B218" s="34"/>
      <c r="C218" s="10" t="s">
        <v>9</v>
      </c>
      <c r="D218" s="21">
        <v>33.200000000000003</v>
      </c>
    </row>
    <row r="219" spans="1:4" s="2" customFormat="1" ht="17" customHeight="1" x14ac:dyDescent="0.35">
      <c r="A219" s="33"/>
      <c r="B219" s="34"/>
      <c r="C219" s="15" t="s">
        <v>11</v>
      </c>
      <c r="D219" s="22">
        <f>D216+D217+D218</f>
        <v>772.7</v>
      </c>
    </row>
    <row r="220" spans="1:4" s="5" customFormat="1" ht="17" customHeight="1" x14ac:dyDescent="0.35">
      <c r="A220" s="33" t="s">
        <v>95</v>
      </c>
      <c r="B220" s="34" t="s">
        <v>96</v>
      </c>
      <c r="C220" s="11" t="s">
        <v>6</v>
      </c>
      <c r="D220" s="21">
        <v>1179.0999999999999</v>
      </c>
    </row>
    <row r="221" spans="1:4" s="2" customFormat="1" ht="17" customHeight="1" x14ac:dyDescent="0.35">
      <c r="A221" s="33"/>
      <c r="B221" s="34"/>
      <c r="C221" s="13" t="s">
        <v>7</v>
      </c>
      <c r="D221" s="21">
        <v>619.6</v>
      </c>
    </row>
    <row r="222" spans="1:4" s="12" customFormat="1" ht="17" customHeight="1" x14ac:dyDescent="0.35">
      <c r="A222" s="33"/>
      <c r="B222" s="34"/>
      <c r="C222" s="11" t="s">
        <v>8</v>
      </c>
      <c r="D222" s="21">
        <v>27</v>
      </c>
    </row>
    <row r="223" spans="1:4" s="2" customFormat="1" ht="17" customHeight="1" x14ac:dyDescent="0.35">
      <c r="A223" s="33"/>
      <c r="B223" s="34"/>
      <c r="C223" s="10" t="s">
        <v>9</v>
      </c>
      <c r="D223" s="21">
        <v>72.5</v>
      </c>
    </row>
    <row r="224" spans="1:4" s="2" customFormat="1" ht="17" customHeight="1" x14ac:dyDescent="0.35">
      <c r="A224" s="33"/>
      <c r="B224" s="34"/>
      <c r="C224" s="15" t="s">
        <v>11</v>
      </c>
      <c r="D224" s="22">
        <f>D220+D221+D222+D223</f>
        <v>1898.1999999999998</v>
      </c>
    </row>
    <row r="225" spans="1:8" s="5" customFormat="1" ht="17" customHeight="1" x14ac:dyDescent="0.35">
      <c r="A225" s="33" t="s">
        <v>97</v>
      </c>
      <c r="B225" s="34" t="s">
        <v>98</v>
      </c>
      <c r="C225" s="11" t="s">
        <v>6</v>
      </c>
      <c r="D225" s="21">
        <v>343.3</v>
      </c>
    </row>
    <row r="226" spans="1:8" s="2" customFormat="1" ht="17" customHeight="1" x14ac:dyDescent="0.35">
      <c r="A226" s="33"/>
      <c r="B226" s="34"/>
      <c r="C226" s="13" t="s">
        <v>7</v>
      </c>
      <c r="D226" s="21">
        <v>150.80000000000001</v>
      </c>
    </row>
    <row r="227" spans="1:8" s="2" customFormat="1" ht="17" customHeight="1" x14ac:dyDescent="0.35">
      <c r="A227" s="33"/>
      <c r="B227" s="34"/>
      <c r="C227" s="10" t="s">
        <v>9</v>
      </c>
      <c r="D227" s="21">
        <v>36.700000000000003</v>
      </c>
    </row>
    <row r="228" spans="1:8" s="2" customFormat="1" ht="17" customHeight="1" x14ac:dyDescent="0.35">
      <c r="A228" s="33"/>
      <c r="B228" s="34"/>
      <c r="C228" s="15" t="s">
        <v>11</v>
      </c>
      <c r="D228" s="22">
        <f>D225+D226+D227</f>
        <v>530.80000000000007</v>
      </c>
    </row>
    <row r="229" spans="1:8" s="5" customFormat="1" ht="17" customHeight="1" x14ac:dyDescent="0.35">
      <c r="A229" s="33" t="s">
        <v>99</v>
      </c>
      <c r="B229" s="34" t="s">
        <v>100</v>
      </c>
      <c r="C229" s="11" t="s">
        <v>6</v>
      </c>
      <c r="D229" s="21">
        <v>338.9</v>
      </c>
    </row>
    <row r="230" spans="1:8" s="2" customFormat="1" ht="17" customHeight="1" x14ac:dyDescent="0.35">
      <c r="A230" s="33"/>
      <c r="B230" s="34"/>
      <c r="C230" s="13" t="s">
        <v>7</v>
      </c>
      <c r="D230" s="21">
        <v>119.6</v>
      </c>
      <c r="H230" s="7"/>
    </row>
    <row r="231" spans="1:8" s="2" customFormat="1" ht="17" customHeight="1" x14ac:dyDescent="0.35">
      <c r="A231" s="33"/>
      <c r="B231" s="34"/>
      <c r="C231" s="10" t="s">
        <v>9</v>
      </c>
      <c r="D231" s="21">
        <v>15</v>
      </c>
    </row>
    <row r="232" spans="1:8" s="2" customFormat="1" ht="17" customHeight="1" x14ac:dyDescent="0.35">
      <c r="A232" s="33"/>
      <c r="B232" s="34"/>
      <c r="C232" s="15" t="s">
        <v>11</v>
      </c>
      <c r="D232" s="22">
        <f>D229+D230+D231</f>
        <v>473.5</v>
      </c>
    </row>
    <row r="233" spans="1:8" s="5" customFormat="1" ht="17" customHeight="1" x14ac:dyDescent="0.35">
      <c r="A233" s="33" t="s">
        <v>101</v>
      </c>
      <c r="B233" s="34" t="s">
        <v>102</v>
      </c>
      <c r="C233" s="11" t="s">
        <v>6</v>
      </c>
      <c r="D233" s="21">
        <v>692.9</v>
      </c>
    </row>
    <row r="234" spans="1:8" s="2" customFormat="1" ht="17" customHeight="1" x14ac:dyDescent="0.35">
      <c r="A234" s="33"/>
      <c r="B234" s="34"/>
      <c r="C234" s="13" t="s">
        <v>7</v>
      </c>
      <c r="D234" s="21">
        <v>656.5</v>
      </c>
    </row>
    <row r="235" spans="1:8" s="12" customFormat="1" ht="17" customHeight="1" x14ac:dyDescent="0.35">
      <c r="A235" s="33"/>
      <c r="B235" s="34"/>
      <c r="C235" s="11" t="s">
        <v>8</v>
      </c>
      <c r="D235" s="21">
        <v>28.2</v>
      </c>
    </row>
    <row r="236" spans="1:8" s="2" customFormat="1" ht="17" customHeight="1" x14ac:dyDescent="0.35">
      <c r="A236" s="33"/>
      <c r="B236" s="34"/>
      <c r="C236" s="10" t="s">
        <v>9</v>
      </c>
      <c r="D236" s="21">
        <v>54.1</v>
      </c>
    </row>
    <row r="237" spans="1:8" s="2" customFormat="1" ht="17" customHeight="1" x14ac:dyDescent="0.35">
      <c r="A237" s="33"/>
      <c r="B237" s="34"/>
      <c r="C237" s="15" t="s">
        <v>11</v>
      </c>
      <c r="D237" s="22">
        <f>SUM(D233+D234+D235+D236)</f>
        <v>1431.7</v>
      </c>
    </row>
    <row r="238" spans="1:8" s="5" customFormat="1" ht="17" customHeight="1" x14ac:dyDescent="0.35">
      <c r="A238" s="33" t="s">
        <v>103</v>
      </c>
      <c r="B238" s="34" t="s">
        <v>104</v>
      </c>
      <c r="C238" s="11" t="s">
        <v>6</v>
      </c>
      <c r="D238" s="21">
        <v>391.8</v>
      </c>
    </row>
    <row r="239" spans="1:8" s="2" customFormat="1" ht="17" customHeight="1" x14ac:dyDescent="0.35">
      <c r="A239" s="33"/>
      <c r="B239" s="34"/>
      <c r="C239" s="13" t="s">
        <v>7</v>
      </c>
      <c r="D239" s="21">
        <v>232.1</v>
      </c>
    </row>
    <row r="240" spans="1:8" s="2" customFormat="1" ht="17" customHeight="1" x14ac:dyDescent="0.35">
      <c r="A240" s="33"/>
      <c r="B240" s="34"/>
      <c r="C240" s="11" t="s">
        <v>8</v>
      </c>
      <c r="D240" s="21">
        <v>4.5</v>
      </c>
    </row>
    <row r="241" spans="1:4" s="2" customFormat="1" ht="17" customHeight="1" x14ac:dyDescent="0.35">
      <c r="A241" s="33"/>
      <c r="B241" s="34"/>
      <c r="C241" s="10" t="s">
        <v>9</v>
      </c>
      <c r="D241" s="21">
        <v>21.3</v>
      </c>
    </row>
    <row r="242" spans="1:4" s="2" customFormat="1" ht="17" customHeight="1" x14ac:dyDescent="0.35">
      <c r="A242" s="33"/>
      <c r="B242" s="34"/>
      <c r="C242" s="15" t="s">
        <v>11</v>
      </c>
      <c r="D242" s="22">
        <f>D238+D239+D240+D241</f>
        <v>649.69999999999993</v>
      </c>
    </row>
    <row r="243" spans="1:4" s="5" customFormat="1" ht="17" customHeight="1" x14ac:dyDescent="0.35">
      <c r="A243" s="33" t="s">
        <v>105</v>
      </c>
      <c r="B243" s="34" t="s">
        <v>106</v>
      </c>
      <c r="C243" s="11" t="s">
        <v>6</v>
      </c>
      <c r="D243" s="21">
        <v>430.3</v>
      </c>
    </row>
    <row r="244" spans="1:4" s="5" customFormat="1" ht="17" customHeight="1" x14ac:dyDescent="0.35">
      <c r="A244" s="33"/>
      <c r="B244" s="34"/>
      <c r="C244" s="13" t="s">
        <v>7</v>
      </c>
      <c r="D244" s="21">
        <v>183.1</v>
      </c>
    </row>
    <row r="245" spans="1:4" s="2" customFormat="1" ht="17" customHeight="1" x14ac:dyDescent="0.35">
      <c r="A245" s="33"/>
      <c r="B245" s="34"/>
      <c r="C245" s="10" t="s">
        <v>8</v>
      </c>
      <c r="D245" s="21">
        <v>1.8</v>
      </c>
    </row>
    <row r="246" spans="1:4" s="2" customFormat="1" ht="17" customHeight="1" x14ac:dyDescent="0.35">
      <c r="A246" s="33"/>
      <c r="B246" s="34"/>
      <c r="C246" s="10" t="s">
        <v>9</v>
      </c>
      <c r="D246" s="21">
        <v>27</v>
      </c>
    </row>
    <row r="247" spans="1:4" s="2" customFormat="1" ht="17" customHeight="1" x14ac:dyDescent="0.35">
      <c r="A247" s="33"/>
      <c r="B247" s="34"/>
      <c r="C247" s="15" t="s">
        <v>11</v>
      </c>
      <c r="D247" s="22">
        <f>D243+D244+D246+D245</f>
        <v>642.19999999999993</v>
      </c>
    </row>
    <row r="248" spans="1:4" s="2" customFormat="1" ht="17" customHeight="1" x14ac:dyDescent="0.35">
      <c r="A248" s="33" t="s">
        <v>107</v>
      </c>
      <c r="B248" s="34" t="s">
        <v>108</v>
      </c>
      <c r="C248" s="11" t="s">
        <v>6</v>
      </c>
      <c r="D248" s="21">
        <v>562</v>
      </c>
    </row>
    <row r="249" spans="1:4" s="2" customFormat="1" ht="15.5" x14ac:dyDescent="0.35">
      <c r="A249" s="33"/>
      <c r="B249" s="34"/>
      <c r="C249" s="15" t="s">
        <v>11</v>
      </c>
      <c r="D249" s="22">
        <f>SUM(D248)</f>
        <v>562</v>
      </c>
    </row>
    <row r="250" spans="1:4" s="5" customFormat="1" ht="17" customHeight="1" x14ac:dyDescent="0.35">
      <c r="A250" s="33" t="s">
        <v>109</v>
      </c>
      <c r="B250" s="34" t="s">
        <v>110</v>
      </c>
      <c r="C250" s="11" t="s">
        <v>6</v>
      </c>
      <c r="D250" s="21">
        <f>533.7-100</f>
        <v>433.70000000000005</v>
      </c>
    </row>
    <row r="251" spans="1:4" s="2" customFormat="1" ht="17" customHeight="1" x14ac:dyDescent="0.35">
      <c r="A251" s="33"/>
      <c r="B251" s="34"/>
      <c r="C251" s="10" t="s">
        <v>9</v>
      </c>
      <c r="D251" s="21">
        <v>0.4</v>
      </c>
    </row>
    <row r="252" spans="1:4" s="2" customFormat="1" ht="17" customHeight="1" x14ac:dyDescent="0.35">
      <c r="A252" s="33"/>
      <c r="B252" s="34"/>
      <c r="C252" s="15" t="s">
        <v>11</v>
      </c>
      <c r="D252" s="22">
        <f>SUM(D250+D251)</f>
        <v>434.1</v>
      </c>
    </row>
    <row r="253" spans="1:4" s="2" customFormat="1" ht="17" customHeight="1" x14ac:dyDescent="0.35">
      <c r="A253" s="33" t="s">
        <v>111</v>
      </c>
      <c r="B253" s="34" t="s">
        <v>112</v>
      </c>
      <c r="C253" s="11" t="s">
        <v>6</v>
      </c>
      <c r="D253" s="21">
        <v>846.6</v>
      </c>
    </row>
    <row r="254" spans="1:4" s="5" customFormat="1" ht="17" customHeight="1" x14ac:dyDescent="0.35">
      <c r="A254" s="33"/>
      <c r="B254" s="34"/>
      <c r="C254" s="10" t="s">
        <v>9</v>
      </c>
      <c r="D254" s="21">
        <v>37.5</v>
      </c>
    </row>
    <row r="255" spans="1:4" s="2" customFormat="1" ht="17" customHeight="1" x14ac:dyDescent="0.35">
      <c r="A255" s="33"/>
      <c r="B255" s="34"/>
      <c r="C255" s="15" t="s">
        <v>11</v>
      </c>
      <c r="D255" s="22">
        <f>D253+D254</f>
        <v>884.1</v>
      </c>
    </row>
    <row r="256" spans="1:4" s="2" customFormat="1" ht="17" customHeight="1" x14ac:dyDescent="0.35">
      <c r="A256" s="33" t="s">
        <v>113</v>
      </c>
      <c r="B256" s="34" t="s">
        <v>114</v>
      </c>
      <c r="C256" s="11" t="s">
        <v>6</v>
      </c>
      <c r="D256" s="21">
        <v>625.70000000000005</v>
      </c>
    </row>
    <row r="257" spans="1:7" s="2" customFormat="1" ht="17" customHeight="1" x14ac:dyDescent="0.35">
      <c r="A257" s="33"/>
      <c r="B257" s="34"/>
      <c r="C257" s="10" t="s">
        <v>9</v>
      </c>
      <c r="D257" s="21">
        <v>26.4</v>
      </c>
    </row>
    <row r="258" spans="1:7" s="2" customFormat="1" ht="17" customHeight="1" x14ac:dyDescent="0.35">
      <c r="A258" s="33"/>
      <c r="B258" s="34"/>
      <c r="C258" s="15" t="s">
        <v>11</v>
      </c>
      <c r="D258" s="22">
        <f>D256+D257</f>
        <v>652.1</v>
      </c>
    </row>
    <row r="259" spans="1:7" s="5" customFormat="1" ht="17" customHeight="1" x14ac:dyDescent="0.35">
      <c r="A259" s="33" t="s">
        <v>115</v>
      </c>
      <c r="B259" s="34" t="s">
        <v>116</v>
      </c>
      <c r="C259" s="11" t="s">
        <v>6</v>
      </c>
      <c r="D259" s="21">
        <v>692.4</v>
      </c>
    </row>
    <row r="260" spans="1:7" s="2" customFormat="1" ht="17" customHeight="1" x14ac:dyDescent="0.35">
      <c r="A260" s="33"/>
      <c r="B260" s="34"/>
      <c r="C260" s="10" t="s">
        <v>9</v>
      </c>
      <c r="D260" s="21">
        <v>17.399999999999999</v>
      </c>
    </row>
    <row r="261" spans="1:7" s="2" customFormat="1" ht="17" customHeight="1" x14ac:dyDescent="0.35">
      <c r="A261" s="33"/>
      <c r="B261" s="34"/>
      <c r="C261" s="15" t="s">
        <v>11</v>
      </c>
      <c r="D261" s="22">
        <f>D259+D260</f>
        <v>709.8</v>
      </c>
    </row>
    <row r="262" spans="1:7" s="2" customFormat="1" ht="17" customHeight="1" x14ac:dyDescent="0.35">
      <c r="A262" s="35" t="s">
        <v>117</v>
      </c>
      <c r="B262" s="35"/>
      <c r="C262" s="35"/>
      <c r="D262" s="22">
        <f>SUM(D263:D267)</f>
        <v>71898.3</v>
      </c>
    </row>
    <row r="263" spans="1:7" s="5" customFormat="1" ht="17" customHeight="1" x14ac:dyDescent="0.35">
      <c r="A263" s="36" t="s">
        <v>118</v>
      </c>
      <c r="B263" s="36"/>
      <c r="C263" s="36"/>
      <c r="D263" s="22">
        <f>D259+D256+D253+D250+D243+D238+D233+D229+D225+D220+D216+D207+D203+D199+D195+D191+D186+D182+D177+D173+D168+D163+D158+D153+D148+D143+D138+D133+D128+D123+D117+D111++D105+D100+D95+D89+D83+D77+D72+D67+D62+D57+D52+D47+D42+D37+D27+D22+D32+D17+D11+D212+D248</f>
        <v>29009.999999999996</v>
      </c>
    </row>
    <row r="264" spans="1:7" s="5" customFormat="1" ht="17" customHeight="1" x14ac:dyDescent="0.35">
      <c r="A264" s="29" t="s">
        <v>119</v>
      </c>
      <c r="B264" s="29"/>
      <c r="C264" s="29"/>
      <c r="D264" s="22">
        <f>D12+D18+D23+D28+D33+D38+D43+D48+D53+D58+D63+D68+D73+D78+D84+D90+D96+D101+D106+D112+D118+D124+D129+D134+D139+D144+D149+D154+D159+D164+D169+D174+D178+D183+D187+D192+D196+D200+D204+D208+D213+D217+D221+D226+D230+D234+D239+D244</f>
        <v>39873.600000000006</v>
      </c>
    </row>
    <row r="265" spans="1:7" s="5" customFormat="1" ht="17" customHeight="1" x14ac:dyDescent="0.35">
      <c r="A265" s="37" t="s">
        <v>120</v>
      </c>
      <c r="B265" s="37"/>
      <c r="C265" s="37"/>
      <c r="D265" s="22">
        <f>D240+D235+D222+D209+D188+D170+D165+D160+D155+D150+D145+D140+D135+D130+D125+D119+D113+D107+D102+D97+D91+D85+D79+D74+D69+D64+D59+D54+D49+D44+D39+D34+D29+D24+D19+D13+D245+D179</f>
        <v>1256.3</v>
      </c>
      <c r="G265" s="6"/>
    </row>
    <row r="266" spans="1:7" s="5" customFormat="1" ht="17" customHeight="1" x14ac:dyDescent="0.35">
      <c r="A266" s="29" t="s">
        <v>121</v>
      </c>
      <c r="B266" s="29"/>
      <c r="C266" s="29"/>
      <c r="D266" s="22">
        <f>D260+D257+D254+D246+D241+D236+D231+D227+D223+D218+D214+D210+D205+D201+D197+D193+D189+D184+D180+D175+D171+D166+D161+D156+D151+D146+D141+D131+D126+D120+D114+D108+D103+D98+D92+D86+D80+D75+D70+D65+D60+D55+D50+D45+D40+D35+D30+D25+D20+D14+D136+D251</f>
        <v>1750.0000000000005</v>
      </c>
    </row>
    <row r="267" spans="1:7" s="12" customFormat="1" ht="17" customHeight="1" x14ac:dyDescent="0.35">
      <c r="A267" s="30" t="s">
        <v>122</v>
      </c>
      <c r="B267" s="30"/>
      <c r="C267" s="30"/>
      <c r="D267" s="22">
        <f>D15+D87+D109+D93+D115+D81+D121</f>
        <v>8.4000000000000021</v>
      </c>
    </row>
    <row r="268" spans="1:7" s="5" customFormat="1" x14ac:dyDescent="0.35">
      <c r="A268" s="31" t="s">
        <v>123</v>
      </c>
      <c r="B268" s="31"/>
      <c r="C268" s="31"/>
      <c r="D268" s="31"/>
    </row>
    <row r="269" spans="1:7" s="2" customFormat="1" ht="33" customHeight="1" x14ac:dyDescent="0.35">
      <c r="A269" s="26"/>
      <c r="B269" s="32"/>
      <c r="C269" s="32"/>
      <c r="D269" s="32"/>
    </row>
    <row r="270" spans="1:7" s="2" customFormat="1" ht="21.75" customHeight="1" x14ac:dyDescent="0.35">
      <c r="A270" s="27"/>
      <c r="B270" s="8"/>
      <c r="D270" s="23"/>
    </row>
    <row r="271" spans="1:7" s="2" customFormat="1" ht="33" customHeight="1" x14ac:dyDescent="0.35">
      <c r="A271" s="27"/>
      <c r="B271" s="8"/>
      <c r="D271" s="23"/>
    </row>
    <row r="272" spans="1:7" s="2" customFormat="1" x14ac:dyDescent="0.35">
      <c r="A272" s="27"/>
      <c r="B272" s="8"/>
      <c r="D272" s="23"/>
    </row>
    <row r="273" spans="1:7" s="2" customFormat="1" ht="33" customHeight="1" x14ac:dyDescent="0.35">
      <c r="A273" s="27"/>
      <c r="B273" s="8"/>
      <c r="D273" s="23"/>
    </row>
    <row r="274" spans="1:7" s="2" customFormat="1" ht="18.75" customHeight="1" x14ac:dyDescent="0.35">
      <c r="A274" s="27"/>
      <c r="B274" s="8"/>
      <c r="D274" s="23"/>
    </row>
    <row r="275" spans="1:7" s="2" customFormat="1" ht="33" customHeight="1" x14ac:dyDescent="0.35">
      <c r="A275" s="27"/>
      <c r="B275" s="8"/>
      <c r="D275" s="23"/>
    </row>
    <row r="276" spans="1:7" s="2" customFormat="1" x14ac:dyDescent="0.35">
      <c r="A276" s="27"/>
      <c r="B276" s="8"/>
      <c r="D276" s="23"/>
    </row>
    <row r="277" spans="1:7" s="5" customFormat="1" ht="18" customHeight="1" x14ac:dyDescent="0.35">
      <c r="A277" s="27"/>
      <c r="B277" s="8"/>
      <c r="C277" s="2"/>
      <c r="D277" s="23"/>
    </row>
    <row r="278" spans="1:7" s="5" customFormat="1" ht="20.25" customHeight="1" x14ac:dyDescent="0.35">
      <c r="A278" s="27"/>
      <c r="B278" s="8"/>
      <c r="C278" s="2"/>
      <c r="D278" s="23"/>
    </row>
    <row r="279" spans="1:7" s="5" customFormat="1" ht="18" customHeight="1" x14ac:dyDescent="0.35">
      <c r="A279" s="27"/>
      <c r="B279" s="8"/>
      <c r="C279" s="2"/>
      <c r="D279" s="23"/>
      <c r="G279" s="6"/>
    </row>
    <row r="280" spans="1:7" s="5" customFormat="1" ht="18" customHeight="1" x14ac:dyDescent="0.35">
      <c r="A280" s="27"/>
      <c r="B280" s="8"/>
      <c r="C280" s="2"/>
      <c r="D280" s="23"/>
      <c r="G280" s="6"/>
    </row>
    <row r="281" spans="1:7" s="5" customFormat="1" ht="25.5" customHeight="1" x14ac:dyDescent="0.35">
      <c r="A281" s="27"/>
      <c r="B281" s="8"/>
      <c r="C281" s="2"/>
      <c r="D281" s="23"/>
    </row>
    <row r="282" spans="1:7" s="5" customFormat="1" ht="40.5" customHeight="1" x14ac:dyDescent="0.35">
      <c r="A282" s="27"/>
      <c r="B282" s="8"/>
      <c r="C282" s="2"/>
      <c r="D282" s="23"/>
    </row>
    <row r="283" spans="1:7" s="5" customFormat="1" ht="18" customHeight="1" x14ac:dyDescent="0.35">
      <c r="A283" s="27"/>
      <c r="B283" s="8"/>
      <c r="C283" s="2"/>
      <c r="D283" s="23"/>
    </row>
    <row r="284" spans="1:7" s="5" customFormat="1" x14ac:dyDescent="0.35">
      <c r="A284" s="27"/>
      <c r="B284" s="8"/>
      <c r="C284" s="2"/>
      <c r="D284" s="23"/>
    </row>
    <row r="285" spans="1:7" x14ac:dyDescent="0.35">
      <c r="A285" s="27"/>
      <c r="B285" s="8"/>
    </row>
    <row r="286" spans="1:7" ht="17.25" customHeight="1" x14ac:dyDescent="0.35">
      <c r="A286" s="27"/>
      <c r="B286" s="8"/>
    </row>
    <row r="287" spans="1:7" x14ac:dyDescent="0.35">
      <c r="A287" s="27"/>
      <c r="B287" s="8"/>
    </row>
    <row r="288" spans="1:7" x14ac:dyDescent="0.35">
      <c r="A288" s="27"/>
      <c r="B288" s="8"/>
    </row>
    <row r="289" spans="1:2" x14ac:dyDescent="0.35">
      <c r="A289" s="27"/>
      <c r="B289" s="8"/>
    </row>
    <row r="290" spans="1:2" x14ac:dyDescent="0.35">
      <c r="A290" s="27"/>
      <c r="B290" s="8"/>
    </row>
    <row r="291" spans="1:2" x14ac:dyDescent="0.35">
      <c r="A291" s="27"/>
      <c r="B291" s="8"/>
    </row>
    <row r="292" spans="1:2" x14ac:dyDescent="0.35">
      <c r="A292" s="27"/>
      <c r="B292" s="8"/>
    </row>
    <row r="293" spans="1:2" x14ac:dyDescent="0.35">
      <c r="A293" s="27"/>
      <c r="B293" s="8"/>
    </row>
    <row r="294" spans="1:2" x14ac:dyDescent="0.35">
      <c r="A294" s="27"/>
      <c r="B294" s="8"/>
    </row>
    <row r="295" spans="1:2" x14ac:dyDescent="0.35">
      <c r="A295" s="27"/>
      <c r="B295" s="8"/>
    </row>
    <row r="296" spans="1:2" x14ac:dyDescent="0.35">
      <c r="A296" s="27"/>
      <c r="B296" s="8"/>
    </row>
    <row r="297" spans="1:2" x14ac:dyDescent="0.35">
      <c r="A297" s="27"/>
      <c r="B297" s="8"/>
    </row>
    <row r="298" spans="1:2" x14ac:dyDescent="0.35">
      <c r="A298" s="27"/>
      <c r="B298" s="8"/>
    </row>
    <row r="299" spans="1:2" x14ac:dyDescent="0.35">
      <c r="A299" s="27"/>
      <c r="B299" s="8"/>
    </row>
    <row r="300" spans="1:2" x14ac:dyDescent="0.35">
      <c r="A300" s="27"/>
      <c r="B300" s="8"/>
    </row>
    <row r="301" spans="1:2" x14ac:dyDescent="0.35">
      <c r="A301" s="27"/>
      <c r="B301" s="8"/>
    </row>
    <row r="302" spans="1:2" x14ac:dyDescent="0.35">
      <c r="A302" s="27"/>
      <c r="B302" s="8"/>
    </row>
    <row r="303" spans="1:2" x14ac:dyDescent="0.35">
      <c r="A303" s="27"/>
      <c r="B303" s="8"/>
    </row>
    <row r="304" spans="1:2" x14ac:dyDescent="0.35">
      <c r="A304" s="27"/>
      <c r="B304" s="8"/>
    </row>
    <row r="305" spans="1:2" x14ac:dyDescent="0.35">
      <c r="A305" s="27"/>
      <c r="B305" s="8"/>
    </row>
    <row r="306" spans="1:2" x14ac:dyDescent="0.35">
      <c r="A306" s="27"/>
      <c r="B306" s="8"/>
    </row>
    <row r="307" spans="1:2" x14ac:dyDescent="0.35">
      <c r="A307" s="27"/>
      <c r="B307" s="8"/>
    </row>
    <row r="308" spans="1:2" x14ac:dyDescent="0.35">
      <c r="A308" s="27"/>
      <c r="B308" s="8"/>
    </row>
    <row r="309" spans="1:2" x14ac:dyDescent="0.35">
      <c r="A309" s="27"/>
      <c r="B309" s="8"/>
    </row>
    <row r="310" spans="1:2" x14ac:dyDescent="0.35">
      <c r="A310" s="27"/>
      <c r="B310" s="8"/>
    </row>
    <row r="311" spans="1:2" x14ac:dyDescent="0.35">
      <c r="A311" s="27"/>
      <c r="B311" s="8"/>
    </row>
    <row r="312" spans="1:2" x14ac:dyDescent="0.35">
      <c r="A312" s="27"/>
      <c r="B312" s="8"/>
    </row>
    <row r="313" spans="1:2" x14ac:dyDescent="0.35">
      <c r="A313" s="27"/>
      <c r="B313" s="8"/>
    </row>
    <row r="314" spans="1:2" x14ac:dyDescent="0.35">
      <c r="A314" s="27"/>
      <c r="B314" s="8"/>
    </row>
    <row r="315" spans="1:2" x14ac:dyDescent="0.35">
      <c r="A315" s="27"/>
      <c r="B315" s="8"/>
    </row>
    <row r="316" spans="1:2" x14ac:dyDescent="0.35">
      <c r="A316" s="27"/>
      <c r="B316" s="8"/>
    </row>
    <row r="317" spans="1:2" x14ac:dyDescent="0.35">
      <c r="A317" s="27"/>
      <c r="B317" s="8"/>
    </row>
    <row r="318" spans="1:2" x14ac:dyDescent="0.35">
      <c r="A318" s="27"/>
      <c r="B318" s="8"/>
    </row>
    <row r="319" spans="1:2" ht="11.4" customHeight="1" x14ac:dyDescent="0.35">
      <c r="A319" s="27"/>
      <c r="B319" s="8"/>
    </row>
    <row r="320" spans="1:2" ht="11" hidden="1" customHeight="1" x14ac:dyDescent="0.35">
      <c r="A320" s="27"/>
      <c r="B320" s="8"/>
    </row>
    <row r="321" spans="1:2" hidden="1" x14ac:dyDescent="0.35">
      <c r="A321" s="27"/>
      <c r="B321" s="8"/>
    </row>
    <row r="322" spans="1:2" hidden="1" x14ac:dyDescent="0.35">
      <c r="A322" s="27"/>
      <c r="B322" s="8"/>
    </row>
    <row r="323" spans="1:2" hidden="1" x14ac:dyDescent="0.35">
      <c r="A323" s="27"/>
      <c r="B323" s="8"/>
    </row>
    <row r="324" spans="1:2" hidden="1" x14ac:dyDescent="0.35">
      <c r="A324" s="27"/>
      <c r="B324" s="8"/>
    </row>
    <row r="325" spans="1:2" hidden="1" x14ac:dyDescent="0.35">
      <c r="A325" s="27"/>
      <c r="B325" s="8"/>
    </row>
    <row r="326" spans="1:2" hidden="1" x14ac:dyDescent="0.35">
      <c r="A326" s="27"/>
      <c r="B326" s="8"/>
    </row>
    <row r="327" spans="1:2" hidden="1" x14ac:dyDescent="0.35">
      <c r="A327" s="27"/>
      <c r="B327" s="8"/>
    </row>
    <row r="328" spans="1:2" hidden="1" x14ac:dyDescent="0.35">
      <c r="A328" s="27"/>
      <c r="B328" s="8"/>
    </row>
    <row r="329" spans="1:2" hidden="1" x14ac:dyDescent="0.35">
      <c r="A329" s="27"/>
      <c r="B329" s="8"/>
    </row>
    <row r="330" spans="1:2" hidden="1" x14ac:dyDescent="0.35">
      <c r="A330" s="27"/>
      <c r="B330" s="8"/>
    </row>
    <row r="331" spans="1:2" hidden="1" x14ac:dyDescent="0.35">
      <c r="A331" s="27"/>
      <c r="B331" s="8"/>
    </row>
    <row r="332" spans="1:2" hidden="1" x14ac:dyDescent="0.35">
      <c r="A332" s="27"/>
      <c r="B332" s="8"/>
    </row>
    <row r="333" spans="1:2" hidden="1" x14ac:dyDescent="0.35">
      <c r="A333" s="27"/>
      <c r="B333" s="8"/>
    </row>
    <row r="334" spans="1:2" hidden="1" x14ac:dyDescent="0.35">
      <c r="A334" s="27"/>
      <c r="B334" s="8"/>
    </row>
    <row r="335" spans="1:2" hidden="1" x14ac:dyDescent="0.35">
      <c r="A335" s="27"/>
      <c r="B335" s="8"/>
    </row>
    <row r="336" spans="1:2" hidden="1" x14ac:dyDescent="0.35">
      <c r="A336" s="27"/>
      <c r="B336" s="8"/>
    </row>
    <row r="337" spans="1:2" hidden="1" x14ac:dyDescent="0.35">
      <c r="A337" s="27"/>
      <c r="B337" s="8"/>
    </row>
    <row r="338" spans="1:2" hidden="1" x14ac:dyDescent="0.35">
      <c r="A338" s="27"/>
      <c r="B338" s="8"/>
    </row>
    <row r="339" spans="1:2" hidden="1" x14ac:dyDescent="0.35">
      <c r="A339" s="27"/>
      <c r="B339" s="8"/>
    </row>
    <row r="340" spans="1:2" hidden="1" x14ac:dyDescent="0.35">
      <c r="A340" s="27"/>
      <c r="B340" s="8"/>
    </row>
    <row r="341" spans="1:2" hidden="1" x14ac:dyDescent="0.35">
      <c r="A341" s="27"/>
      <c r="B341" s="8"/>
    </row>
    <row r="342" spans="1:2" hidden="1" x14ac:dyDescent="0.35">
      <c r="A342" s="27"/>
      <c r="B342" s="8"/>
    </row>
    <row r="343" spans="1:2" hidden="1" x14ac:dyDescent="0.35">
      <c r="A343" s="27"/>
      <c r="B343" s="8"/>
    </row>
    <row r="344" spans="1:2" hidden="1" x14ac:dyDescent="0.35">
      <c r="A344" s="27"/>
      <c r="B344" s="8"/>
    </row>
    <row r="345" spans="1:2" hidden="1" x14ac:dyDescent="0.35">
      <c r="A345" s="27"/>
      <c r="B345" s="8"/>
    </row>
    <row r="346" spans="1:2" hidden="1" x14ac:dyDescent="0.35">
      <c r="A346" s="27"/>
      <c r="B346" s="9"/>
    </row>
    <row r="347" spans="1:2" hidden="1" x14ac:dyDescent="0.35">
      <c r="A347" s="27"/>
      <c r="B347" s="9"/>
    </row>
    <row r="348" spans="1:2" ht="9.65" hidden="1" customHeight="1" x14ac:dyDescent="0.35">
      <c r="A348" s="27"/>
      <c r="B348" s="9"/>
    </row>
    <row r="349" spans="1:2" hidden="1" x14ac:dyDescent="0.35">
      <c r="A349" s="27"/>
      <c r="B349" s="9"/>
    </row>
    <row r="350" spans="1:2" hidden="1" x14ac:dyDescent="0.35">
      <c r="A350" s="27"/>
      <c r="B350" s="9"/>
    </row>
    <row r="351" spans="1:2" hidden="1" x14ac:dyDescent="0.35">
      <c r="A351" s="27"/>
      <c r="B351" s="9"/>
    </row>
    <row r="352" spans="1:2" hidden="1" x14ac:dyDescent="0.35">
      <c r="A352" s="27"/>
      <c r="B352" s="9"/>
    </row>
    <row r="353" spans="1:2" hidden="1" x14ac:dyDescent="0.35">
      <c r="A353" s="27"/>
      <c r="B353" s="9"/>
    </row>
    <row r="354" spans="1:2" hidden="1" x14ac:dyDescent="0.35">
      <c r="A354" s="27"/>
      <c r="B354" s="9"/>
    </row>
    <row r="355" spans="1:2" hidden="1" x14ac:dyDescent="0.35">
      <c r="A355" s="27"/>
      <c r="B355" s="9"/>
    </row>
    <row r="356" spans="1:2" hidden="1" x14ac:dyDescent="0.35">
      <c r="A356" s="27"/>
      <c r="B356" s="9"/>
    </row>
    <row r="357" spans="1:2" hidden="1" x14ac:dyDescent="0.35">
      <c r="A357" s="27"/>
      <c r="B357" s="9"/>
    </row>
    <row r="358" spans="1:2" hidden="1" x14ac:dyDescent="0.35">
      <c r="A358" s="27"/>
      <c r="B358" s="9"/>
    </row>
    <row r="359" spans="1:2" hidden="1" x14ac:dyDescent="0.35">
      <c r="A359" s="27"/>
      <c r="B359" s="9"/>
    </row>
    <row r="360" spans="1:2" hidden="1" x14ac:dyDescent="0.35">
      <c r="A360" s="27"/>
      <c r="B360" s="9"/>
    </row>
    <row r="361" spans="1:2" hidden="1" x14ac:dyDescent="0.35">
      <c r="A361" s="27"/>
      <c r="B361" s="9"/>
    </row>
    <row r="362" spans="1:2" ht="9" hidden="1" customHeight="1" x14ac:dyDescent="0.35">
      <c r="A362" s="27"/>
      <c r="B362" s="9"/>
    </row>
    <row r="363" spans="1:2" hidden="1" x14ac:dyDescent="0.35">
      <c r="A363" s="27"/>
      <c r="B363" s="9"/>
    </row>
    <row r="364" spans="1:2" hidden="1" x14ac:dyDescent="0.35">
      <c r="A364" s="27"/>
      <c r="B364" s="9"/>
    </row>
    <row r="365" spans="1:2" hidden="1" x14ac:dyDescent="0.35">
      <c r="A365" s="27"/>
      <c r="B365" s="9"/>
    </row>
    <row r="366" spans="1:2" hidden="1" x14ac:dyDescent="0.35">
      <c r="A366" s="27"/>
      <c r="B366" s="9"/>
    </row>
    <row r="367" spans="1:2" hidden="1" x14ac:dyDescent="0.35">
      <c r="A367" s="27"/>
      <c r="B367" s="9"/>
    </row>
    <row r="368" spans="1:2" hidden="1" x14ac:dyDescent="0.35">
      <c r="A368" s="27"/>
      <c r="B368" s="9"/>
    </row>
    <row r="369" spans="1:2" hidden="1" x14ac:dyDescent="0.35">
      <c r="A369" s="27"/>
      <c r="B369" s="9"/>
    </row>
    <row r="370" spans="1:2" hidden="1" x14ac:dyDescent="0.35">
      <c r="A370" s="27"/>
      <c r="B370" s="9"/>
    </row>
    <row r="371" spans="1:2" hidden="1" x14ac:dyDescent="0.35">
      <c r="A371" s="27"/>
      <c r="B371" s="9"/>
    </row>
    <row r="372" spans="1:2" ht="5" hidden="1" customHeight="1" x14ac:dyDescent="0.35">
      <c r="A372" s="27"/>
      <c r="B372" s="9"/>
    </row>
    <row r="373" spans="1:2" hidden="1" x14ac:dyDescent="0.35">
      <c r="A373" s="27"/>
      <c r="B373" s="9"/>
    </row>
    <row r="374" spans="1:2" hidden="1" x14ac:dyDescent="0.35">
      <c r="A374" s="27"/>
      <c r="B374" s="9"/>
    </row>
    <row r="375" spans="1:2" hidden="1" x14ac:dyDescent="0.35">
      <c r="A375" s="27"/>
      <c r="B375" s="9"/>
    </row>
    <row r="376" spans="1:2" hidden="1" x14ac:dyDescent="0.35">
      <c r="A376" s="27"/>
      <c r="B376" s="9"/>
    </row>
    <row r="377" spans="1:2" hidden="1" x14ac:dyDescent="0.35">
      <c r="A377" s="27"/>
      <c r="B377" s="9"/>
    </row>
    <row r="378" spans="1:2" hidden="1" x14ac:dyDescent="0.35">
      <c r="A378" s="27"/>
      <c r="B378" s="9"/>
    </row>
    <row r="379" spans="1:2" hidden="1" x14ac:dyDescent="0.35">
      <c r="A379" s="27"/>
      <c r="B379" s="9"/>
    </row>
    <row r="380" spans="1:2" hidden="1" x14ac:dyDescent="0.35">
      <c r="A380" s="27"/>
      <c r="B380" s="9"/>
    </row>
    <row r="381" spans="1:2" hidden="1" x14ac:dyDescent="0.35">
      <c r="A381" s="27"/>
      <c r="B381" s="9"/>
    </row>
    <row r="382" spans="1:2" hidden="1" x14ac:dyDescent="0.35">
      <c r="A382" s="27"/>
      <c r="B382" s="9"/>
    </row>
    <row r="383" spans="1:2" hidden="1" x14ac:dyDescent="0.35">
      <c r="A383" s="27"/>
      <c r="B383" s="9"/>
    </row>
    <row r="384" spans="1:2" hidden="1" x14ac:dyDescent="0.35">
      <c r="A384" s="27"/>
      <c r="B384" s="9"/>
    </row>
    <row r="385" spans="1:2" hidden="1" x14ac:dyDescent="0.35">
      <c r="A385" s="27"/>
      <c r="B385" s="9"/>
    </row>
    <row r="386" spans="1:2" hidden="1" x14ac:dyDescent="0.35">
      <c r="A386" s="27"/>
      <c r="B386" s="9"/>
    </row>
    <row r="387" spans="1:2" hidden="1" x14ac:dyDescent="0.35">
      <c r="A387" s="27"/>
      <c r="B387" s="9"/>
    </row>
    <row r="388" spans="1:2" hidden="1" x14ac:dyDescent="0.35">
      <c r="A388" s="27"/>
      <c r="B388" s="9"/>
    </row>
    <row r="389" spans="1:2" hidden="1" x14ac:dyDescent="0.35">
      <c r="A389" s="27"/>
      <c r="B389" s="9"/>
    </row>
    <row r="390" spans="1:2" hidden="1" x14ac:dyDescent="0.35">
      <c r="A390" s="27"/>
      <c r="B390" s="9"/>
    </row>
    <row r="391" spans="1:2" hidden="1" x14ac:dyDescent="0.35">
      <c r="A391" s="27"/>
      <c r="B391" s="9"/>
    </row>
    <row r="392" spans="1:2" hidden="1" x14ac:dyDescent="0.35">
      <c r="A392" s="27"/>
      <c r="B392" s="9"/>
    </row>
    <row r="393" spans="1:2" hidden="1" x14ac:dyDescent="0.35">
      <c r="A393" s="27"/>
      <c r="B393" s="9"/>
    </row>
    <row r="394" spans="1:2" hidden="1" x14ac:dyDescent="0.35">
      <c r="A394" s="27"/>
      <c r="B394" s="9"/>
    </row>
    <row r="395" spans="1:2" hidden="1" x14ac:dyDescent="0.35">
      <c r="A395" s="27"/>
      <c r="B395" s="9"/>
    </row>
    <row r="396" spans="1:2" hidden="1" x14ac:dyDescent="0.35">
      <c r="A396" s="27"/>
      <c r="B396" s="9"/>
    </row>
    <row r="397" spans="1:2" hidden="1" x14ac:dyDescent="0.35">
      <c r="A397" s="27"/>
      <c r="B397" s="9"/>
    </row>
    <row r="398" spans="1:2" hidden="1" x14ac:dyDescent="0.35">
      <c r="A398" s="27"/>
      <c r="B398" s="9"/>
    </row>
    <row r="399" spans="1:2" hidden="1" x14ac:dyDescent="0.35">
      <c r="A399" s="27"/>
      <c r="B399" s="9"/>
    </row>
    <row r="400" spans="1:2" hidden="1" x14ac:dyDescent="0.35">
      <c r="A400" s="27"/>
      <c r="B400" s="9"/>
    </row>
    <row r="401" spans="1:2" hidden="1" x14ac:dyDescent="0.35">
      <c r="A401" s="27"/>
      <c r="B401" s="9"/>
    </row>
    <row r="402" spans="1:2" hidden="1" x14ac:dyDescent="0.35">
      <c r="A402" s="27"/>
      <c r="B402" s="9"/>
    </row>
    <row r="403" spans="1:2" hidden="1" x14ac:dyDescent="0.35">
      <c r="A403" s="27"/>
      <c r="B403" s="9"/>
    </row>
    <row r="404" spans="1:2" hidden="1" x14ac:dyDescent="0.35">
      <c r="A404" s="27"/>
      <c r="B404" s="9"/>
    </row>
    <row r="405" spans="1:2" ht="12.65" hidden="1" customHeight="1" x14ac:dyDescent="0.35">
      <c r="A405" s="27"/>
      <c r="B405" s="9"/>
    </row>
    <row r="406" spans="1:2" hidden="1" x14ac:dyDescent="0.35">
      <c r="A406" s="27"/>
      <c r="B406" s="9"/>
    </row>
    <row r="407" spans="1:2" hidden="1" x14ac:dyDescent="0.35">
      <c r="A407" s="27"/>
      <c r="B407" s="9"/>
    </row>
    <row r="408" spans="1:2" hidden="1" x14ac:dyDescent="0.35"/>
    <row r="409" spans="1:2" hidden="1" x14ac:dyDescent="0.35"/>
    <row r="410" spans="1:2" hidden="1" x14ac:dyDescent="0.35"/>
    <row r="411" spans="1:2" hidden="1" x14ac:dyDescent="0.35"/>
    <row r="412" spans="1:2" hidden="1" x14ac:dyDescent="0.35"/>
    <row r="413" spans="1:2" hidden="1" x14ac:dyDescent="0.35"/>
    <row r="414" spans="1:2" hidden="1" x14ac:dyDescent="0.35"/>
    <row r="415" spans="1:2" hidden="1" x14ac:dyDescent="0.35"/>
    <row r="416" spans="1:2" hidden="1" x14ac:dyDescent="0.35"/>
    <row r="417" hidden="1" x14ac:dyDescent="0.35"/>
    <row r="418" hidden="1" x14ac:dyDescent="0.35"/>
    <row r="419" hidden="1" x14ac:dyDescent="0.35"/>
    <row r="420" hidden="1" x14ac:dyDescent="0.35"/>
    <row r="421" hidden="1" x14ac:dyDescent="0.35"/>
    <row r="422" hidden="1" x14ac:dyDescent="0.35"/>
    <row r="423" hidden="1" x14ac:dyDescent="0.35"/>
    <row r="424" hidden="1" x14ac:dyDescent="0.35"/>
  </sheetData>
  <mergeCells count="120">
    <mergeCell ref="D8:D10"/>
    <mergeCell ref="A6:D6"/>
    <mergeCell ref="C7:D7"/>
    <mergeCell ref="A11:A16"/>
    <mergeCell ref="B11:B16"/>
    <mergeCell ref="A17:A21"/>
    <mergeCell ref="B17:B21"/>
    <mergeCell ref="A22:A26"/>
    <mergeCell ref="B22:B26"/>
    <mergeCell ref="A8:A10"/>
    <mergeCell ref="B8:B10"/>
    <mergeCell ref="C8:C10"/>
    <mergeCell ref="A42:A46"/>
    <mergeCell ref="B42:B46"/>
    <mergeCell ref="A47:A51"/>
    <mergeCell ref="B47:B51"/>
    <mergeCell ref="A52:A56"/>
    <mergeCell ref="B52:B56"/>
    <mergeCell ref="A27:A31"/>
    <mergeCell ref="B27:B31"/>
    <mergeCell ref="A32:A36"/>
    <mergeCell ref="B32:B36"/>
    <mergeCell ref="A37:A41"/>
    <mergeCell ref="B37:B41"/>
    <mergeCell ref="A72:A76"/>
    <mergeCell ref="B72:B76"/>
    <mergeCell ref="A77:A82"/>
    <mergeCell ref="B77:B82"/>
    <mergeCell ref="A83:A88"/>
    <mergeCell ref="B83:B88"/>
    <mergeCell ref="A57:A61"/>
    <mergeCell ref="B57:B61"/>
    <mergeCell ref="A62:A66"/>
    <mergeCell ref="B62:B66"/>
    <mergeCell ref="A67:A71"/>
    <mergeCell ref="B67:B71"/>
    <mergeCell ref="A105:A110"/>
    <mergeCell ref="B105:B110"/>
    <mergeCell ref="A111:A116"/>
    <mergeCell ref="B111:B116"/>
    <mergeCell ref="A117:A122"/>
    <mergeCell ref="B117:B122"/>
    <mergeCell ref="A89:A94"/>
    <mergeCell ref="B89:B94"/>
    <mergeCell ref="A95:A99"/>
    <mergeCell ref="B95:B99"/>
    <mergeCell ref="A100:A104"/>
    <mergeCell ref="B100:B104"/>
    <mergeCell ref="B138:B142"/>
    <mergeCell ref="A143:A147"/>
    <mergeCell ref="B143:B147"/>
    <mergeCell ref="A148:A152"/>
    <mergeCell ref="B148:B152"/>
    <mergeCell ref="A153:A157"/>
    <mergeCell ref="B153:B157"/>
    <mergeCell ref="A123:A127"/>
    <mergeCell ref="B123:B127"/>
    <mergeCell ref="A128:A132"/>
    <mergeCell ref="B128:B132"/>
    <mergeCell ref="A133:A137"/>
    <mergeCell ref="B133:B137"/>
    <mergeCell ref="A138:A142"/>
    <mergeCell ref="A173:A176"/>
    <mergeCell ref="B173:B176"/>
    <mergeCell ref="A177:A181"/>
    <mergeCell ref="B177:B181"/>
    <mergeCell ref="A182:A185"/>
    <mergeCell ref="B182:B185"/>
    <mergeCell ref="A158:A162"/>
    <mergeCell ref="B158:B162"/>
    <mergeCell ref="A163:A167"/>
    <mergeCell ref="B163:B167"/>
    <mergeCell ref="A168:A172"/>
    <mergeCell ref="B168:B172"/>
    <mergeCell ref="A199:A202"/>
    <mergeCell ref="B199:B202"/>
    <mergeCell ref="A203:A206"/>
    <mergeCell ref="B203:B206"/>
    <mergeCell ref="A207:A211"/>
    <mergeCell ref="B207:B211"/>
    <mergeCell ref="A186:A190"/>
    <mergeCell ref="B186:B190"/>
    <mergeCell ref="A191:A194"/>
    <mergeCell ref="B191:B194"/>
    <mergeCell ref="A195:A198"/>
    <mergeCell ref="B195:B198"/>
    <mergeCell ref="A225:A228"/>
    <mergeCell ref="B225:B228"/>
    <mergeCell ref="A229:A232"/>
    <mergeCell ref="B229:B232"/>
    <mergeCell ref="A233:A237"/>
    <mergeCell ref="B233:B237"/>
    <mergeCell ref="A212:A215"/>
    <mergeCell ref="B212:B215"/>
    <mergeCell ref="A216:A219"/>
    <mergeCell ref="B216:B219"/>
    <mergeCell ref="A220:A224"/>
    <mergeCell ref="B220:B224"/>
    <mergeCell ref="A250:A252"/>
    <mergeCell ref="B250:B252"/>
    <mergeCell ref="A253:A255"/>
    <mergeCell ref="B253:B255"/>
    <mergeCell ref="A256:A258"/>
    <mergeCell ref="B256:B258"/>
    <mergeCell ref="A238:A242"/>
    <mergeCell ref="B238:B242"/>
    <mergeCell ref="A243:A247"/>
    <mergeCell ref="B243:B247"/>
    <mergeCell ref="A248:A249"/>
    <mergeCell ref="B248:B249"/>
    <mergeCell ref="A266:C266"/>
    <mergeCell ref="A267:C267"/>
    <mergeCell ref="A268:D268"/>
    <mergeCell ref="B269:D269"/>
    <mergeCell ref="A259:A261"/>
    <mergeCell ref="B259:B261"/>
    <mergeCell ref="A262:C262"/>
    <mergeCell ref="A263:C263"/>
    <mergeCell ref="A264:C264"/>
    <mergeCell ref="A265:C265"/>
  </mergeCells>
  <printOptions verticalCentered="1"/>
  <pageMargins left="1.1811023622047245" right="0.39370078740157483" top="0.78740157480314965" bottom="0.59055118110236227" header="0.11811023622047245" footer="0.11811023622047245"/>
  <pageSetup paperSize="9" scale="84" orientation="portrait" r:id="rId1"/>
  <headerFooter differentFirst="1">
    <oddHeader xml:space="preserve">&amp;C&amp;P
</oddHeader>
  </headerFooter>
  <rowBreaks count="5" manualBreakCount="5">
    <brk id="46" max="3" man="1"/>
    <brk id="88" max="3" man="1"/>
    <brk id="132" max="3" man="1"/>
    <brk id="176" max="3" man="1"/>
    <brk id="22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2a priedas</vt:lpstr>
      <vt:lpstr>'2a priedas'!Print_Area</vt:lpstr>
      <vt:lpstr>'2a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Symonovic</dc:creator>
  <cp:keywords/>
  <dc:description/>
  <cp:lastModifiedBy>Marina Symonovič</cp:lastModifiedBy>
  <cp:revision/>
  <cp:lastPrinted>2024-01-24T11:12:47Z</cp:lastPrinted>
  <dcterms:created xsi:type="dcterms:W3CDTF">2016-10-03T06:46:56Z</dcterms:created>
  <dcterms:modified xsi:type="dcterms:W3CDTF">2024-02-22T10:53:07Z</dcterms:modified>
  <cp:category/>
  <cp:contentStatus/>
</cp:coreProperties>
</file>