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86BA2357-D869-4D44-9AD9-9156FB982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  <sheet name="ketvirčiais" sheetId="2" r:id="rId2"/>
  </sheets>
  <definedNames>
    <definedName name="_xlnm.Print_Titles" localSheetId="0">'2023'!$4:$6</definedName>
  </definedNames>
  <calcPr calcId="191029"/>
</workbook>
</file>

<file path=xl/calcChain.xml><?xml version="1.0" encoding="utf-8"?>
<calcChain xmlns="http://schemas.openxmlformats.org/spreadsheetml/2006/main">
  <c r="C55" i="1" l="1"/>
  <c r="C48" i="1"/>
  <c r="D27" i="1"/>
  <c r="E27" i="1"/>
  <c r="F27" i="1"/>
  <c r="C27" i="1"/>
  <c r="D10" i="1"/>
  <c r="E10" i="1"/>
  <c r="F10" i="1"/>
  <c r="C10" i="1"/>
  <c r="F58" i="1"/>
  <c r="C44" i="1"/>
  <c r="C42" i="1" s="1"/>
  <c r="D44" i="1"/>
  <c r="D35" i="2" l="1"/>
  <c r="E8" i="2"/>
  <c r="F8" i="2"/>
  <c r="G8" i="2"/>
  <c r="D8" i="2"/>
  <c r="E6" i="2"/>
  <c r="F6" i="2"/>
  <c r="G6" i="2"/>
  <c r="D6" i="2"/>
  <c r="C35" i="1" l="1"/>
  <c r="C30" i="1"/>
  <c r="D13" i="1"/>
  <c r="E13" i="1"/>
  <c r="F13" i="1"/>
  <c r="C13" i="1"/>
  <c r="H30" i="2" l="1"/>
  <c r="E48" i="1" l="1"/>
  <c r="E42" i="1" l="1"/>
  <c r="D42" i="1"/>
  <c r="D39" i="1"/>
  <c r="D37" i="1" s="1"/>
  <c r="E39" i="1"/>
  <c r="E37" i="1" s="1"/>
  <c r="C39" i="1"/>
  <c r="C37" i="1" s="1"/>
  <c r="C58" i="1" s="1"/>
  <c r="C59" i="1" s="1"/>
  <c r="E58" i="1" l="1"/>
  <c r="D48" i="1"/>
  <c r="D58" i="1" s="1"/>
  <c r="H13" i="2" l="1"/>
  <c r="H17" i="2" l="1"/>
  <c r="H16" i="2"/>
  <c r="H23" i="2" l="1"/>
  <c r="D22" i="2" l="1"/>
  <c r="E22" i="2"/>
  <c r="F22" i="2"/>
  <c r="G22" i="2"/>
  <c r="G44" i="2" l="1"/>
  <c r="F44" i="2"/>
  <c r="E44" i="2"/>
  <c r="D44" i="2"/>
  <c r="H43" i="2"/>
  <c r="H42" i="2"/>
  <c r="G35" i="2"/>
  <c r="F35" i="2"/>
  <c r="E35" i="2"/>
  <c r="H34" i="2"/>
  <c r="H33" i="2"/>
  <c r="H7" i="2"/>
  <c r="H8" i="2" s="1"/>
  <c r="H32" i="2"/>
  <c r="H31" i="2"/>
  <c r="H29" i="2"/>
  <c r="G28" i="2"/>
  <c r="F28" i="2"/>
  <c r="E28" i="2"/>
  <c r="D28" i="2"/>
  <c r="H27" i="2"/>
  <c r="H26" i="2"/>
  <c r="H25" i="2"/>
  <c r="G24" i="2"/>
  <c r="F24" i="2"/>
  <c r="F36" i="2" s="1"/>
  <c r="E24" i="2"/>
  <c r="D24" i="2"/>
  <c r="H24" i="2"/>
  <c r="H21" i="2"/>
  <c r="H19" i="2"/>
  <c r="H18" i="2"/>
  <c r="H15" i="2"/>
  <c r="H14" i="2"/>
  <c r="H12" i="2"/>
  <c r="H11" i="2"/>
  <c r="H10" i="2"/>
  <c r="H9" i="2"/>
  <c r="H5" i="2"/>
  <c r="H4" i="2"/>
  <c r="H6" i="2" s="1"/>
  <c r="G36" i="2" l="1"/>
  <c r="D36" i="2"/>
  <c r="E36" i="2"/>
  <c r="H44" i="2"/>
  <c r="H22" i="2"/>
  <c r="H28" i="2"/>
  <c r="H35" i="2"/>
  <c r="H36" i="2" l="1"/>
  <c r="F35" i="1"/>
  <c r="E35" i="1"/>
  <c r="D35" i="1"/>
  <c r="F30" i="1"/>
  <c r="E30" i="1"/>
  <c r="E59" i="1" s="1"/>
  <c r="D30" i="1"/>
  <c r="D59" i="1" s="1"/>
  <c r="F59" i="1" l="1"/>
</calcChain>
</file>

<file path=xl/sharedStrings.xml><?xml version="1.0" encoding="utf-8"?>
<sst xmlns="http://schemas.openxmlformats.org/spreadsheetml/2006/main" count="211" uniqueCount="152">
  <si>
    <t>Eil. 
Nr.</t>
  </si>
  <si>
    <t>Iš jų:</t>
  </si>
  <si>
    <t>I š l a i d o m s</t>
  </si>
  <si>
    <t>Iš viso</t>
  </si>
  <si>
    <t>Turtui įsigyti</t>
  </si>
  <si>
    <t>Asignavimų valdytojai</t>
  </si>
  <si>
    <t>01. EKONOMINIO KONKURENCINGUMO DIDINIMO PROGRAMA</t>
  </si>
  <si>
    <t>Iš viso:</t>
  </si>
  <si>
    <t>05. SAUGIOS IR ŠVARIOS GYVENAMOSIOS APLINKOS KŪRIMO PROGRAMA</t>
  </si>
  <si>
    <t>06. VIEŠŲJŲ SVEIKATOS PASLAUGŲ KOKYBĖS GERINIMO PROGRAMA</t>
  </si>
  <si>
    <t>08. SOCIALINĖS ATSKIRTIES MAŽINIMO PROGRAMA</t>
  </si>
  <si>
    <t>IŠ VISO PAGAL PROGRAMAS</t>
  </si>
  <si>
    <t>04. VALDYMO PROGRAMA</t>
  </si>
  <si>
    <t>Priešgaisrinių tarnybų organizavimas (Priešgaisrinė tarnyba)</t>
  </si>
  <si>
    <t>Gyventojų registro tvarkymas ir duomenų teikimas valstybės registrams (Savivaldybės administracija)</t>
  </si>
  <si>
    <t>Duomenų teikimas Valstybės pagalbos registrui (Savivaldybės administracija)</t>
  </si>
  <si>
    <t>Civilinės būklės aktų registravimas (Savivaldybės administracija)</t>
  </si>
  <si>
    <t>Archyvinių dokumentų tvarkymas (Savivaldybės administracija)</t>
  </si>
  <si>
    <t>Pirminė teisinė pagalba (Savivaldybės administracija)</t>
  </si>
  <si>
    <t>Dalyvauti rengiant ir vykdant mobilizaciją (Savivaldybės administracija)</t>
  </si>
  <si>
    <t>Civilinei saugai administruoti (Savivaldybės administracija)</t>
  </si>
  <si>
    <t>Soc. išmokoms ir kompensacijoms skaičiuoti ir mokėti iš viso, iš jų:</t>
  </si>
  <si>
    <t xml:space="preserve">Socialinėms išmokoms mokėti </t>
  </si>
  <si>
    <t>Administravimo išlaidos</t>
  </si>
  <si>
    <t>Socialinė parama mokiniams iš viso, iš jų:</t>
  </si>
  <si>
    <t>Socialinės paslaugos iš viso, iš jų:</t>
  </si>
  <si>
    <t xml:space="preserve">Būsto nuomos ar išperkamosios būsto nuomos mokesčių dalies kompensacijoms (Savivaldybės administracija) </t>
  </si>
  <si>
    <t>Iš jų: darbo užmokesčiui</t>
  </si>
  <si>
    <t>Jaunimo teisių apsauga (Savivaldybės administracija)</t>
  </si>
  <si>
    <t>Parama už maisto produktus (Švietimo įstaigos)</t>
  </si>
  <si>
    <t>(tūkst. Eur)</t>
  </si>
  <si>
    <t>17.</t>
  </si>
  <si>
    <t>19.1.</t>
  </si>
  <si>
    <t>20.</t>
  </si>
  <si>
    <t>21.</t>
  </si>
  <si>
    <t>13.</t>
  </si>
  <si>
    <t>14.</t>
  </si>
  <si>
    <t>15.</t>
  </si>
  <si>
    <t>18.</t>
  </si>
  <si>
    <t>19.</t>
  </si>
  <si>
    <t>19.2.1.</t>
  </si>
  <si>
    <t>20.1.</t>
  </si>
  <si>
    <t>Socialinė priežiūra socialinės rizikos šeimoms (Socialinių paslaugų centras)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</si>
  <si>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</si>
  <si>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</si>
  <si>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</si>
  <si>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</si>
  <si>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</si>
  <si>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</si>
  <si>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</si>
  <si>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</si>
  <si>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</si>
  <si>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</si>
  <si>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</si>
  <si>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Užimtumo didinimo programoms įgyvendinti ir administruoti (Savivaldybės administracija) iš viso, iš jų:</t>
  </si>
  <si>
    <t>1.</t>
  </si>
  <si>
    <t>Žemės ūkio funkcijoms atlikti (Savivaldybės administracija), iš jų:</t>
  </si>
  <si>
    <t>(tūkst.eur)</t>
  </si>
  <si>
    <t>Programa</t>
  </si>
  <si>
    <t>Funkcinė klasifikacija</t>
  </si>
  <si>
    <t>Pavadinimas</t>
  </si>
  <si>
    <t>I</t>
  </si>
  <si>
    <t>II</t>
  </si>
  <si>
    <t>III</t>
  </si>
  <si>
    <t>IV</t>
  </si>
  <si>
    <t>01</t>
  </si>
  <si>
    <t>04.02.01.01</t>
  </si>
  <si>
    <t xml:space="preserve">Melioracijai </t>
  </si>
  <si>
    <t>04.02.01.02</t>
  </si>
  <si>
    <t>Erdvinių duomenų tvarkymas</t>
  </si>
  <si>
    <t>IŠ VISO:</t>
  </si>
  <si>
    <t>04</t>
  </si>
  <si>
    <t>Pirminė teisinė pagalba</t>
  </si>
  <si>
    <t xml:space="preserve">Civilinės būklės aktų registravimas </t>
  </si>
  <si>
    <t>Gyventojų registro tvarkymas ir duomenų teikimas valstybės registrams</t>
  </si>
  <si>
    <t xml:space="preserve">Duomenų teikimas Valstybės pagalbos registrui </t>
  </si>
  <si>
    <t>Archyvinių dokumentų tvarkymas</t>
  </si>
  <si>
    <t>Valstybinės kalbos vartojimo ir taisyklingumo kontrolė</t>
  </si>
  <si>
    <t xml:space="preserve">Gyvenamosios vietos deklaravimas </t>
  </si>
  <si>
    <t>Civilinei saugai administruoti</t>
  </si>
  <si>
    <t>02.01.01.04</t>
  </si>
  <si>
    <t>Dalyvauti rengiant ir vykdant mobilizaciją</t>
  </si>
  <si>
    <t>04.02.01.04</t>
  </si>
  <si>
    <t xml:space="preserve">Žemės ūkio funkcijoms atlikti </t>
  </si>
  <si>
    <t>01.06.01.03</t>
  </si>
  <si>
    <t xml:space="preserve">Valstybinės žemės ir kito turto valdymas, naudojimas ir disponavimas patikėjimo teise </t>
  </si>
  <si>
    <t>05</t>
  </si>
  <si>
    <t xml:space="preserve">Priešgaisrinių tarnybų organizavimas </t>
  </si>
  <si>
    <t>06</t>
  </si>
  <si>
    <t>07.04.01.02</t>
  </si>
  <si>
    <t>Savižudybių prevencija</t>
  </si>
  <si>
    <t>07.06.01.02</t>
  </si>
  <si>
    <t>Neveiksnių asmenų nustatymo peržiūrėjimas</t>
  </si>
  <si>
    <t>08</t>
  </si>
  <si>
    <t>Soc. išmokoms ir kompensacijoms skaičiuoti ir mokėti</t>
  </si>
  <si>
    <t>Socialinė parama mokiniams</t>
  </si>
  <si>
    <t>Socialinės paslaugos</t>
  </si>
  <si>
    <t>Jaunimo teisių apsauga</t>
  </si>
  <si>
    <t xml:space="preserve">Būsto nuomos ar išperkamosios būsto nuomos mokesčių dalies kompensacijoms </t>
  </si>
  <si>
    <t>Užimtumo didinimo programoms įgyvendinti ir administruoti</t>
  </si>
  <si>
    <t>02</t>
  </si>
  <si>
    <t>Ugdymo reikmėms</t>
  </si>
  <si>
    <t>NVŠ</t>
  </si>
  <si>
    <t>atsiųsta ministerijos</t>
  </si>
  <si>
    <t>iš jų Astravo atominės elektrinės branduolinei avarijai pasirengti</t>
  </si>
  <si>
    <t>iš jų saugaus duomenų perdavimo kanalų  priežiūrai užtikrinti</t>
  </si>
  <si>
    <t>12.1</t>
  </si>
  <si>
    <t>iš jų polderiams eksploatuoti</t>
  </si>
  <si>
    <t>1.1.</t>
  </si>
  <si>
    <t>Melioracijai (Savivaldybės administracija)</t>
  </si>
  <si>
    <t>iš www.archyvai.lt</t>
  </si>
  <si>
    <t>iš vki.lrv.lt</t>
  </si>
  <si>
    <t>iš socmin.lrv.lt</t>
  </si>
  <si>
    <t>Parama už maisto produktus (Savivaldybės administracija)</t>
  </si>
  <si>
    <t>Parama už maisto produktus, iš jų:</t>
  </si>
  <si>
    <t>+</t>
  </si>
  <si>
    <t>pateikė M. Azarevičienė</t>
  </si>
  <si>
    <t>Plėtoti sveiką gyvenseną bei stiprinti sveikos gyvensenos įgūdžius ugdymo įstaigose ir bendruomenėse, vykdyti visuomenės sveikatos stebėseną savivaldybėse</t>
  </si>
  <si>
    <t>pateikė Sveikatos biuras</t>
  </si>
  <si>
    <t>2023 m. Deleguotų funkcijų paskirstymas ketvirčiais</t>
  </si>
  <si>
    <t>Vilniaus rajono savivaldybės tarybos
2023 m. vasario    d. sprendimo Nr.
5 priedas</t>
  </si>
  <si>
    <t xml:space="preserve">VILNIAUS RAJONO SAVIVALDYBĖS 2023 METŲ BIUDŽETO SPECIALIOS TIKSLINĖS DOTACIJOS ASIGNAVIMAI VALSTYBINĖMS (PERDUOTOMS SAVIVALDYBĖMS) FUNKCIJOMS VYKDYTI PAGAL PROGRAMAS </t>
  </si>
  <si>
    <t>pateikė Sveikatos biuras 2022-12-19 11.59 val.</t>
  </si>
  <si>
    <t>16.</t>
  </si>
  <si>
    <t>Nepriklausomybės gynėjams</t>
  </si>
  <si>
    <t>Plėtoti psichikos sveikatos stiprinimo, psichosocialinės pagalbos ir savižudybių prevencijos intervencijas (Savivaldybės administracija)</t>
  </si>
  <si>
    <t>Gyvenamosios vietos deklaravimas (Seniūnijos)</t>
  </si>
  <si>
    <t>Neveiksnių asmenų nustatymo peržiūrėjimui užtikrinti (Savivaldybės administracija)</t>
  </si>
  <si>
    <t>Plėtoti sveiką gyvenseną bei stiprinti sveikos gyvensenos įgūdžius ugdymo įstaigose ir bendruomenėse, vykdyti visuomenės sveikatos stebėseną savivaldybėse (Savivaldybės administracija)</t>
  </si>
  <si>
    <t>Kompensacijoms mokėti (Savivaldybės administracija)</t>
  </si>
  <si>
    <t>Socialinėms išmokoms skaičiuoti ir mokėti  (Savivaldybės administracija)</t>
  </si>
  <si>
    <t>Parama už įsigytus mokinio reikmenis (Savivaldybės administracija)</t>
  </si>
  <si>
    <t>Administravimo išlaidos (Savivaldybės administracija)</t>
  </si>
  <si>
    <t>Socialinė globa asmenims su sunkia negalia (Savivaldybės administracija) iš viso, iš jų:</t>
  </si>
  <si>
    <t>02. ŠVIETIMO KOKYBĖS IR PRIEINAMUMO DIDINIMO PROGRAMA</t>
  </si>
  <si>
    <t>21.1.</t>
  </si>
  <si>
    <t>11.1</t>
  </si>
  <si>
    <t>17.1.</t>
  </si>
  <si>
    <t>17.2</t>
  </si>
  <si>
    <t>17.2.1.</t>
  </si>
  <si>
    <t>17.2.2.</t>
  </si>
  <si>
    <t>18.2.</t>
  </si>
  <si>
    <t>18.1.</t>
  </si>
  <si>
    <t>18.2.1.</t>
  </si>
  <si>
    <t>18.2.2.</t>
  </si>
  <si>
    <t>18.3.</t>
  </si>
  <si>
    <t>19.2.</t>
  </si>
  <si>
    <t>19.3.</t>
  </si>
  <si>
    <t>19.4.</t>
  </si>
  <si>
    <t>Individualios priežiūros darbuotojų DU (Savivaldybės administracija)</t>
  </si>
  <si>
    <t>Socialinė globa asmenims su sunkia negalia  (Savivaldybės administracija)</t>
  </si>
  <si>
    <t>Valstybinės kalbos vartojimo ir Taisyklingumo kontrolė (Savivaldybės administracija)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</si>
</sst>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6" xfId="0" applyBorder="1"/>
    <xf numFmtId="164" fontId="0" fillId="0" borderId="6" xfId="0" applyNumberFormat="1" applyBorder="1"/>
    <xf numFmtId="164" fontId="6" fillId="0" borderId="6" xfId="0" applyNumberFormat="1" applyFont="1" applyBorder="1"/>
    <xf numFmtId="0" fontId="0" fillId="0" borderId="11" xfId="0" applyBorder="1"/>
    <xf numFmtId="164" fontId="6" fillId="0" borderId="11" xfId="0" applyNumberFormat="1" applyFont="1" applyBorder="1"/>
    <xf numFmtId="164" fontId="0" fillId="2" borderId="15" xfId="0" applyNumberFormat="1" applyFill="1" applyBorder="1"/>
    <xf numFmtId="164" fontId="6" fillId="2" borderId="15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wrapText="1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/>
    <xf numFmtId="164" fontId="0" fillId="0" borderId="11" xfId="0" applyNumberFormat="1" applyBorder="1"/>
    <xf numFmtId="0" fontId="0" fillId="0" borderId="11" xfId="0" applyBorder="1" applyAlignment="1">
      <alignment wrapText="1"/>
    </xf>
    <xf numFmtId="0" fontId="1" fillId="0" borderId="11" xfId="0" applyFont="1" applyBorder="1" applyAlignment="1">
      <alignment wrapText="1"/>
    </xf>
    <xf numFmtId="164" fontId="9" fillId="0" borderId="1" xfId="0" applyNumberFormat="1" applyFont="1" applyBorder="1"/>
    <xf numFmtId="0" fontId="8" fillId="0" borderId="1" xfId="0" applyFont="1" applyBorder="1"/>
    <xf numFmtId="0" fontId="9" fillId="0" borderId="1" xfId="0" applyFont="1" applyBorder="1"/>
    <xf numFmtId="164" fontId="9" fillId="0" borderId="6" xfId="0" applyNumberFormat="1" applyFont="1" applyBorder="1"/>
    <xf numFmtId="0" fontId="8" fillId="0" borderId="6" xfId="0" applyFont="1" applyBorder="1"/>
    <xf numFmtId="165" fontId="9" fillId="0" borderId="11" xfId="0" applyNumberFormat="1" applyFont="1" applyBorder="1"/>
    <xf numFmtId="164" fontId="8" fillId="2" borderId="15" xfId="0" applyNumberFormat="1" applyFont="1" applyFill="1" applyBorder="1"/>
    <xf numFmtId="164" fontId="9" fillId="2" borderId="15" xfId="0" applyNumberFormat="1" applyFont="1" applyFill="1" applyBorder="1"/>
    <xf numFmtId="0" fontId="8" fillId="0" borderId="1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/>
    <xf numFmtId="0" fontId="0" fillId="0" borderId="5" xfId="0" applyBorder="1"/>
    <xf numFmtId="0" fontId="12" fillId="0" borderId="5" xfId="0" applyFont="1" applyBorder="1"/>
    <xf numFmtId="164" fontId="9" fillId="0" borderId="15" xfId="0" applyNumberFormat="1" applyFont="1" applyBorder="1"/>
    <xf numFmtId="0" fontId="13" fillId="0" borderId="5" xfId="0" applyFont="1" applyBorder="1"/>
    <xf numFmtId="0" fontId="10" fillId="0" borderId="0" xfId="0" applyFont="1" applyAlignment="1">
      <alignment wrapText="1"/>
    </xf>
    <xf numFmtId="2" fontId="9" fillId="0" borderId="1" xfId="0" applyNumberFormat="1" applyFont="1" applyBorder="1"/>
    <xf numFmtId="0" fontId="9" fillId="0" borderId="6" xfId="0" applyFont="1" applyBorder="1"/>
    <xf numFmtId="164" fontId="9" fillId="0" borderId="11" xfId="0" applyNumberFormat="1" applyFont="1" applyBorder="1"/>
    <xf numFmtId="164" fontId="8" fillId="2" borderId="9" xfId="0" applyNumberFormat="1" applyFont="1" applyFill="1" applyBorder="1"/>
    <xf numFmtId="164" fontId="9" fillId="2" borderId="9" xfId="0" applyNumberFormat="1" applyFont="1" applyFill="1" applyBorder="1"/>
    <xf numFmtId="164" fontId="8" fillId="3" borderId="1" xfId="0" applyNumberFormat="1" applyFont="1" applyFill="1" applyBorder="1"/>
    <xf numFmtId="2" fontId="1" fillId="0" borderId="5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left" wrapText="1"/>
    </xf>
    <xf numFmtId="0" fontId="14" fillId="0" borderId="1" xfId="0" applyFont="1" applyBorder="1"/>
    <xf numFmtId="0" fontId="14" fillId="0" borderId="5" xfId="0" applyFont="1" applyBorder="1"/>
    <xf numFmtId="165" fontId="14" fillId="0" borderId="11" xfId="0" applyNumberFormat="1" applyFont="1" applyBorder="1"/>
    <xf numFmtId="2" fontId="4" fillId="0" borderId="5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164" fontId="8" fillId="0" borderId="6" xfId="0" applyNumberFormat="1" applyFont="1" applyBorder="1"/>
    <xf numFmtId="164" fontId="8" fillId="0" borderId="1" xfId="0" applyNumberFormat="1" applyFont="1" applyBorder="1"/>
    <xf numFmtId="0" fontId="8" fillId="0" borderId="15" xfId="0" applyFont="1" applyBorder="1"/>
    <xf numFmtId="164" fontId="8" fillId="0" borderId="15" xfId="0" applyNumberFormat="1" applyFont="1" applyBorder="1"/>
    <xf numFmtId="164" fontId="15" fillId="0" borderId="1" xfId="0" applyNumberFormat="1" applyFont="1" applyBorder="1"/>
    <xf numFmtId="164" fontId="8" fillId="0" borderId="11" xfId="0" applyNumberFormat="1" applyFont="1" applyBorder="1"/>
    <xf numFmtId="0" fontId="14" fillId="0" borderId="11" xfId="0" applyFont="1" applyBorder="1"/>
    <xf numFmtId="49" fontId="0" fillId="0" borderId="8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49" fontId="6" fillId="2" borderId="13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right" vertical="center"/>
    </xf>
    <xf numFmtId="49" fontId="6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61</xdr:row>
      <xdr:rowOff>0</xdr:rowOff>
    </xdr:from>
    <xdr:to>
      <xdr:col>3</xdr:col>
      <xdr:colOff>276225</xdr:colOff>
      <xdr:row>61</xdr:row>
      <xdr:rowOff>0</xdr:rowOff>
    </xdr:to>
    <xdr:cxnSp macro="">
      <xdr:nvCxnSpPr>
        <xdr:cNvPr id="4" name="Tiesioji jungt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05025" y="1897380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topLeftCell="A7" zoomScaleNormal="100" workbookViewId="0">
      <selection activeCell="B18" sqref="B18"/>
    </sheetView>
  </sheetViews>
  <sheetFormatPr defaultColWidth="9" defaultRowHeight="15.75" x14ac:dyDescent="0.25"/>
  <cols>
    <col min="1" max="1" width="7.140625" style="1" customWidth="1"/>
    <col min="2" max="2" width="39.85546875" style="1" customWidth="1"/>
    <col min="3" max="3" width="10" style="1" customWidth="1"/>
    <col min="4" max="4" width="8.42578125" style="1" customWidth="1"/>
    <col min="5" max="5" width="12.42578125" style="11" customWidth="1"/>
    <col min="6" max="16384" width="9" style="1"/>
  </cols>
  <sheetData>
    <row r="1" spans="1:7" ht="51.75" customHeight="1" x14ac:dyDescent="0.25">
      <c r="C1" s="73" t="s">
        <v>120</v>
      </c>
      <c r="D1" s="73"/>
      <c r="E1" s="73"/>
      <c r="F1" s="73"/>
    </row>
    <row r="2" spans="1:7" ht="57" customHeight="1" x14ac:dyDescent="0.25">
      <c r="A2" s="74" t="s">
        <v>121</v>
      </c>
      <c r="B2" s="74"/>
      <c r="C2" s="74"/>
      <c r="D2" s="74"/>
      <c r="E2" s="74"/>
      <c r="F2" s="74"/>
    </row>
    <row r="3" spans="1:7" ht="18" customHeight="1" x14ac:dyDescent="0.25">
      <c r="A3" s="8"/>
      <c r="B3" s="8"/>
      <c r="C3" s="8"/>
      <c r="D3" s="8"/>
      <c r="E3" s="82" t="s">
        <v>30</v>
      </c>
      <c r="F3" s="82"/>
    </row>
    <row r="4" spans="1:7" x14ac:dyDescent="0.25">
      <c r="A4" s="81" t="s">
        <v>0</v>
      </c>
      <c r="B4" s="78" t="s">
        <v>5</v>
      </c>
      <c r="C4" s="80" t="s">
        <v>3</v>
      </c>
      <c r="D4" s="75" t="s">
        <v>1</v>
      </c>
      <c r="E4" s="76"/>
      <c r="F4" s="77"/>
    </row>
    <row r="5" spans="1:7" x14ac:dyDescent="0.25">
      <c r="A5" s="81"/>
      <c r="B5" s="83"/>
      <c r="C5" s="80"/>
      <c r="D5" s="75" t="s">
        <v>2</v>
      </c>
      <c r="E5" s="77"/>
      <c r="F5" s="78" t="s">
        <v>4</v>
      </c>
    </row>
    <row r="6" spans="1:7" ht="47.25" x14ac:dyDescent="0.25">
      <c r="A6" s="81"/>
      <c r="B6" s="79"/>
      <c r="C6" s="80"/>
      <c r="D6" s="5" t="s">
        <v>3</v>
      </c>
      <c r="E6" s="14" t="s">
        <v>27</v>
      </c>
      <c r="F6" s="79"/>
    </row>
    <row r="7" spans="1:7" x14ac:dyDescent="0.25">
      <c r="A7" s="2"/>
      <c r="B7" s="84" t="s">
        <v>6</v>
      </c>
      <c r="C7" s="85"/>
      <c r="D7" s="85"/>
      <c r="E7" s="85"/>
      <c r="F7" s="86"/>
    </row>
    <row r="8" spans="1:7" x14ac:dyDescent="0.25">
      <c r="A8" s="2" t="s">
        <v>55</v>
      </c>
      <c r="B8" s="15" t="s">
        <v>109</v>
      </c>
      <c r="C8" s="12">
        <v>181</v>
      </c>
      <c r="D8" s="12">
        <v>181</v>
      </c>
      <c r="E8" s="12">
        <v>0</v>
      </c>
      <c r="F8" s="12">
        <v>0</v>
      </c>
    </row>
    <row r="9" spans="1:7" ht="18.75" customHeight="1" x14ac:dyDescent="0.25">
      <c r="A9" s="45" t="s">
        <v>108</v>
      </c>
      <c r="B9" s="51" t="s">
        <v>107</v>
      </c>
      <c r="C9" s="64">
        <v>25</v>
      </c>
      <c r="D9" s="64">
        <v>25</v>
      </c>
      <c r="E9" s="12">
        <v>0</v>
      </c>
      <c r="F9" s="12">
        <v>0</v>
      </c>
    </row>
    <row r="10" spans="1:7" x14ac:dyDescent="0.25">
      <c r="A10" s="2"/>
      <c r="B10" s="3" t="s">
        <v>7</v>
      </c>
      <c r="C10" s="10">
        <f>C8</f>
        <v>181</v>
      </c>
      <c r="D10" s="10">
        <f t="shared" ref="D10:F10" si="0">D8</f>
        <v>181</v>
      </c>
      <c r="E10" s="10">
        <f t="shared" si="0"/>
        <v>0</v>
      </c>
      <c r="F10" s="10">
        <f t="shared" si="0"/>
        <v>0</v>
      </c>
      <c r="G10" s="6"/>
    </row>
    <row r="11" spans="1:7" x14ac:dyDescent="0.25">
      <c r="A11" s="2"/>
      <c r="B11" s="84" t="s">
        <v>134</v>
      </c>
      <c r="C11" s="85"/>
      <c r="D11" s="85"/>
      <c r="E11" s="85"/>
      <c r="F11" s="86"/>
    </row>
    <row r="12" spans="1:7" ht="31.5" x14ac:dyDescent="0.25">
      <c r="A12" s="2" t="s">
        <v>43</v>
      </c>
      <c r="B12" s="15" t="s">
        <v>28</v>
      </c>
      <c r="C12" s="12">
        <v>24.7</v>
      </c>
      <c r="D12" s="12">
        <v>24.7</v>
      </c>
      <c r="E12" s="12">
        <v>23.3</v>
      </c>
      <c r="F12" s="12">
        <v>0</v>
      </c>
    </row>
    <row r="13" spans="1:7" x14ac:dyDescent="0.25">
      <c r="A13" s="2"/>
      <c r="B13" s="3" t="s">
        <v>7</v>
      </c>
      <c r="C13" s="10">
        <f>C12</f>
        <v>24.7</v>
      </c>
      <c r="D13" s="10">
        <f t="shared" ref="D13:F13" si="1">D12</f>
        <v>24.7</v>
      </c>
      <c r="E13" s="10">
        <f t="shared" si="1"/>
        <v>23.3</v>
      </c>
      <c r="F13" s="10">
        <f t="shared" si="1"/>
        <v>0</v>
      </c>
      <c r="G13" s="6"/>
    </row>
    <row r="14" spans="1:7" x14ac:dyDescent="0.25">
      <c r="A14" s="2"/>
      <c r="B14" s="84" t="s">
        <v>12</v>
      </c>
      <c r="C14" s="85"/>
      <c r="D14" s="85"/>
      <c r="E14" s="85"/>
      <c r="F14" s="86"/>
    </row>
    <row r="15" spans="1:7" ht="49.5" customHeight="1" x14ac:dyDescent="0.25">
      <c r="A15" s="2" t="s">
        <v>44</v>
      </c>
      <c r="B15" s="15" t="s">
        <v>14</v>
      </c>
      <c r="C15" s="12">
        <v>1.8</v>
      </c>
      <c r="D15" s="12">
        <v>1.8</v>
      </c>
      <c r="E15" s="12">
        <v>1.8</v>
      </c>
      <c r="F15" s="12">
        <v>0</v>
      </c>
      <c r="G15" s="1">
        <v>1.77</v>
      </c>
    </row>
    <row r="16" spans="1:7" ht="33.75" customHeight="1" x14ac:dyDescent="0.25">
      <c r="A16" s="2" t="s">
        <v>45</v>
      </c>
      <c r="B16" s="15" t="s">
        <v>15</v>
      </c>
      <c r="C16" s="12">
        <v>6.3</v>
      </c>
      <c r="D16" s="12">
        <v>6.3</v>
      </c>
      <c r="E16" s="12">
        <v>6.2</v>
      </c>
      <c r="F16" s="9">
        <v>0</v>
      </c>
    </row>
    <row r="17" spans="1:7" ht="33.75" customHeight="1" x14ac:dyDescent="0.25">
      <c r="A17" s="2" t="s">
        <v>46</v>
      </c>
      <c r="B17" s="15" t="s">
        <v>16</v>
      </c>
      <c r="C17" s="12">
        <v>51.4</v>
      </c>
      <c r="D17" s="12">
        <v>51.4</v>
      </c>
      <c r="E17" s="12">
        <v>50.5</v>
      </c>
      <c r="F17" s="12">
        <v>0</v>
      </c>
      <c r="G17" s="1">
        <v>50.53</v>
      </c>
    </row>
    <row r="18" spans="1:7" ht="31.5" customHeight="1" x14ac:dyDescent="0.25">
      <c r="A18" s="2" t="s">
        <v>47</v>
      </c>
      <c r="B18" s="15" t="s">
        <v>151</v>
      </c>
      <c r="C18" s="12">
        <v>17</v>
      </c>
      <c r="D18" s="12">
        <v>17</v>
      </c>
      <c r="E18" s="12">
        <v>16.8</v>
      </c>
      <c r="F18" s="12">
        <v>0</v>
      </c>
      <c r="G18" s="1">
        <v>16.757000000000001</v>
      </c>
    </row>
    <row r="19" spans="1:7" ht="34.5" customHeight="1" x14ac:dyDescent="0.25">
      <c r="A19" s="2" t="s">
        <v>48</v>
      </c>
      <c r="B19" s="15" t="s">
        <v>17</v>
      </c>
      <c r="C19" s="12">
        <v>20.7</v>
      </c>
      <c r="D19" s="12">
        <v>20.7</v>
      </c>
      <c r="E19" s="12">
        <v>18.5</v>
      </c>
      <c r="F19" s="12">
        <v>0</v>
      </c>
    </row>
    <row r="20" spans="1:7" ht="30.75" customHeight="1" x14ac:dyDescent="0.25">
      <c r="A20" s="2" t="s">
        <v>49</v>
      </c>
      <c r="B20" s="15" t="s">
        <v>126</v>
      </c>
      <c r="C20" s="12">
        <v>11</v>
      </c>
      <c r="D20" s="12">
        <v>11</v>
      </c>
      <c r="E20" s="12">
        <v>10.8</v>
      </c>
      <c r="F20" s="9">
        <v>0</v>
      </c>
    </row>
    <row r="21" spans="1:7" ht="31.5" x14ac:dyDescent="0.25">
      <c r="A21" s="2" t="s">
        <v>50</v>
      </c>
      <c r="B21" s="15" t="s">
        <v>18</v>
      </c>
      <c r="C21" s="12">
        <v>5.2</v>
      </c>
      <c r="D21" s="12">
        <v>5.2</v>
      </c>
      <c r="E21" s="12">
        <v>5.0999999999999996</v>
      </c>
      <c r="F21" s="12">
        <v>0</v>
      </c>
      <c r="G21" s="1">
        <v>5.1100000000000003</v>
      </c>
    </row>
    <row r="22" spans="1:7" ht="34.5" customHeight="1" x14ac:dyDescent="0.25">
      <c r="A22" s="2" t="s">
        <v>51</v>
      </c>
      <c r="B22" s="15" t="s">
        <v>19</v>
      </c>
      <c r="C22" s="12">
        <v>32.1</v>
      </c>
      <c r="D22" s="12">
        <v>32.1</v>
      </c>
      <c r="E22" s="12">
        <v>28.3</v>
      </c>
      <c r="F22" s="9">
        <v>0</v>
      </c>
    </row>
    <row r="23" spans="1:7" ht="35.25" customHeight="1" x14ac:dyDescent="0.25">
      <c r="A23" s="2" t="s">
        <v>52</v>
      </c>
      <c r="B23" s="15" t="s">
        <v>20</v>
      </c>
      <c r="C23" s="12">
        <v>81.3</v>
      </c>
      <c r="D23" s="12">
        <v>81.3</v>
      </c>
      <c r="E23" s="12">
        <v>57.7</v>
      </c>
      <c r="F23" s="12">
        <v>0</v>
      </c>
    </row>
    <row r="24" spans="1:7" ht="35.25" customHeight="1" x14ac:dyDescent="0.25">
      <c r="A24" s="45" t="s">
        <v>136</v>
      </c>
      <c r="B24" s="44" t="s">
        <v>104</v>
      </c>
      <c r="C24" s="64">
        <v>13</v>
      </c>
      <c r="D24" s="64">
        <v>13</v>
      </c>
      <c r="E24" s="12">
        <v>0</v>
      </c>
      <c r="F24" s="12">
        <v>0</v>
      </c>
    </row>
    <row r="25" spans="1:7" ht="31.5" x14ac:dyDescent="0.25">
      <c r="A25" s="2" t="s">
        <v>53</v>
      </c>
      <c r="B25" s="15" t="s">
        <v>56</v>
      </c>
      <c r="C25" s="12">
        <v>293.3</v>
      </c>
      <c r="D25" s="12">
        <v>293.3</v>
      </c>
      <c r="E25" s="12">
        <v>275.89999999999998</v>
      </c>
      <c r="F25" s="12">
        <v>0</v>
      </c>
    </row>
    <row r="26" spans="1:7" ht="31.5" x14ac:dyDescent="0.25">
      <c r="A26" s="45" t="s">
        <v>106</v>
      </c>
      <c r="B26" s="44" t="s">
        <v>105</v>
      </c>
      <c r="C26" s="64">
        <v>8.6999999999999993</v>
      </c>
      <c r="D26" s="64">
        <v>8.6999999999999993</v>
      </c>
      <c r="E26" s="12">
        <v>0</v>
      </c>
      <c r="F26" s="12">
        <v>0</v>
      </c>
    </row>
    <row r="27" spans="1:7" x14ac:dyDescent="0.25">
      <c r="A27" s="2"/>
      <c r="B27" s="3" t="s">
        <v>7</v>
      </c>
      <c r="C27" s="10">
        <f>C15+C16+C17+C18+C19+C20+C21+C22+C23+C25</f>
        <v>520.1</v>
      </c>
      <c r="D27" s="10">
        <f t="shared" ref="D27:F27" si="2">D15+D16+D17+D18+D19+D20+D21+D22+D23+D25</f>
        <v>520.1</v>
      </c>
      <c r="E27" s="10">
        <f t="shared" si="2"/>
        <v>471.59999999999997</v>
      </c>
      <c r="F27" s="10">
        <f t="shared" si="2"/>
        <v>0</v>
      </c>
    </row>
    <row r="28" spans="1:7" ht="37.5" customHeight="1" x14ac:dyDescent="0.25">
      <c r="A28" s="2"/>
      <c r="B28" s="87" t="s">
        <v>8</v>
      </c>
      <c r="C28" s="88"/>
      <c r="D28" s="88"/>
      <c r="E28" s="88"/>
      <c r="F28" s="89"/>
    </row>
    <row r="29" spans="1:7" ht="31.5" x14ac:dyDescent="0.25">
      <c r="A29" s="2" t="s">
        <v>35</v>
      </c>
      <c r="B29" s="15" t="s">
        <v>13</v>
      </c>
      <c r="C29" s="12">
        <v>1234.5999999999999</v>
      </c>
      <c r="D29" s="12">
        <v>1234.5999999999999</v>
      </c>
      <c r="E29" s="12">
        <v>1172</v>
      </c>
      <c r="F29" s="12">
        <v>0</v>
      </c>
    </row>
    <row r="30" spans="1:7" x14ac:dyDescent="0.25">
      <c r="A30" s="2"/>
      <c r="B30" s="3" t="s">
        <v>7</v>
      </c>
      <c r="C30" s="10">
        <f>C29</f>
        <v>1234.5999999999999</v>
      </c>
      <c r="D30" s="10">
        <f>D29</f>
        <v>1234.5999999999999</v>
      </c>
      <c r="E30" s="13">
        <f>E29</f>
        <v>1172</v>
      </c>
      <c r="F30" s="13">
        <f>F29</f>
        <v>0</v>
      </c>
    </row>
    <row r="31" spans="1:7" x14ac:dyDescent="0.25">
      <c r="A31" s="2"/>
      <c r="B31" s="84" t="s">
        <v>9</v>
      </c>
      <c r="C31" s="85"/>
      <c r="D31" s="85"/>
      <c r="E31" s="85"/>
      <c r="F31" s="86"/>
    </row>
    <row r="32" spans="1:7" ht="78.75" x14ac:dyDescent="0.25">
      <c r="A32" s="2" t="s">
        <v>36</v>
      </c>
      <c r="B32" s="15" t="s">
        <v>128</v>
      </c>
      <c r="C32" s="63">
        <v>1167.4000000000001</v>
      </c>
      <c r="D32" s="63">
        <v>1167.4000000000001</v>
      </c>
      <c r="E32" s="63">
        <v>943.2</v>
      </c>
      <c r="F32" s="58">
        <v>0</v>
      </c>
    </row>
    <row r="33" spans="1:7" ht="31.5" x14ac:dyDescent="0.25">
      <c r="A33" s="2" t="s">
        <v>37</v>
      </c>
      <c r="B33" s="15" t="s">
        <v>127</v>
      </c>
      <c r="C33" s="12">
        <v>6.8</v>
      </c>
      <c r="D33" s="12">
        <v>6.8</v>
      </c>
      <c r="E33" s="12">
        <v>6.6</v>
      </c>
      <c r="F33" s="9">
        <v>0</v>
      </c>
    </row>
    <row r="34" spans="1:7" ht="63" x14ac:dyDescent="0.25">
      <c r="A34" s="2" t="s">
        <v>123</v>
      </c>
      <c r="B34" s="15" t="s">
        <v>125</v>
      </c>
      <c r="C34" s="12">
        <v>182.1</v>
      </c>
      <c r="D34" s="12">
        <v>182.1</v>
      </c>
      <c r="E34" s="12">
        <v>146.9</v>
      </c>
      <c r="F34" s="12">
        <v>0</v>
      </c>
    </row>
    <row r="35" spans="1:7" x14ac:dyDescent="0.25">
      <c r="A35" s="2"/>
      <c r="B35" s="3" t="s">
        <v>7</v>
      </c>
      <c r="C35" s="10">
        <f>SUM(C32:C34)</f>
        <v>1356.3</v>
      </c>
      <c r="D35" s="10">
        <f>SUM(D32:D34)</f>
        <v>1356.3</v>
      </c>
      <c r="E35" s="13">
        <f>SUM(E32:E34)</f>
        <v>1096.7</v>
      </c>
      <c r="F35" s="13">
        <f>SUM(F32:F34)</f>
        <v>0</v>
      </c>
    </row>
    <row r="36" spans="1:7" x14ac:dyDescent="0.25">
      <c r="A36" s="2"/>
      <c r="B36" s="84" t="s">
        <v>10</v>
      </c>
      <c r="C36" s="85"/>
      <c r="D36" s="85"/>
      <c r="E36" s="85"/>
      <c r="F36" s="86"/>
    </row>
    <row r="37" spans="1:7" ht="31.5" x14ac:dyDescent="0.25">
      <c r="A37" s="2" t="s">
        <v>31</v>
      </c>
      <c r="B37" s="15" t="s">
        <v>21</v>
      </c>
      <c r="C37" s="12">
        <f>C38+C39</f>
        <v>627.80000000000007</v>
      </c>
      <c r="D37" s="12">
        <f t="shared" ref="D37:E37" si="3">D38+D39</f>
        <v>627.80000000000007</v>
      </c>
      <c r="E37" s="12">
        <f t="shared" si="3"/>
        <v>15.8</v>
      </c>
      <c r="F37" s="12">
        <v>0</v>
      </c>
    </row>
    <row r="38" spans="1:7" ht="31.5" x14ac:dyDescent="0.25">
      <c r="A38" s="2" t="s">
        <v>137</v>
      </c>
      <c r="B38" s="15" t="s">
        <v>129</v>
      </c>
      <c r="C38" s="12">
        <v>12.2</v>
      </c>
      <c r="D38" s="12">
        <v>12.2</v>
      </c>
      <c r="E38" s="12">
        <v>0</v>
      </c>
      <c r="F38" s="9">
        <v>0</v>
      </c>
      <c r="G38" s="1" t="s">
        <v>124</v>
      </c>
    </row>
    <row r="39" spans="1:7" ht="31.5" x14ac:dyDescent="0.25">
      <c r="A39" s="2" t="s">
        <v>138</v>
      </c>
      <c r="B39" s="15" t="s">
        <v>130</v>
      </c>
      <c r="C39" s="12">
        <f>C40+C41</f>
        <v>615.6</v>
      </c>
      <c r="D39" s="12">
        <f t="shared" ref="D39:E39" si="4">D40+D41</f>
        <v>615.6</v>
      </c>
      <c r="E39" s="12">
        <f t="shared" si="4"/>
        <v>15.8</v>
      </c>
      <c r="F39" s="12">
        <v>0</v>
      </c>
    </row>
    <row r="40" spans="1:7" ht="25.5" customHeight="1" x14ac:dyDescent="0.25">
      <c r="A40" s="2" t="s">
        <v>139</v>
      </c>
      <c r="B40" s="15" t="s">
        <v>22</v>
      </c>
      <c r="C40" s="12">
        <v>598.6</v>
      </c>
      <c r="D40" s="12">
        <v>598.6</v>
      </c>
      <c r="E40" s="12">
        <v>0</v>
      </c>
      <c r="F40" s="9">
        <v>0</v>
      </c>
    </row>
    <row r="41" spans="1:7" ht="25.5" customHeight="1" x14ac:dyDescent="0.25">
      <c r="A41" s="2" t="s">
        <v>140</v>
      </c>
      <c r="B41" s="15" t="s">
        <v>23</v>
      </c>
      <c r="C41" s="12">
        <v>17</v>
      </c>
      <c r="D41" s="12">
        <v>17</v>
      </c>
      <c r="E41" s="12">
        <v>15.8</v>
      </c>
      <c r="F41" s="9">
        <v>0</v>
      </c>
    </row>
    <row r="42" spans="1:7" ht="22.15" customHeight="1" x14ac:dyDescent="0.25">
      <c r="A42" s="2" t="s">
        <v>38</v>
      </c>
      <c r="B42" s="15" t="s">
        <v>24</v>
      </c>
      <c r="C42" s="12">
        <f>C43+C44+C47</f>
        <v>1596.6</v>
      </c>
      <c r="D42" s="12">
        <f t="shared" ref="D42" si="5">D43+D44+D47</f>
        <v>1596.6</v>
      </c>
      <c r="E42" s="12">
        <f>E43+E44+E47</f>
        <v>55</v>
      </c>
      <c r="F42" s="12">
        <v>0</v>
      </c>
    </row>
    <row r="43" spans="1:7" ht="30" customHeight="1" x14ac:dyDescent="0.25">
      <c r="A43" s="2" t="s">
        <v>142</v>
      </c>
      <c r="B43" s="15" t="s">
        <v>131</v>
      </c>
      <c r="C43" s="12">
        <v>188.1</v>
      </c>
      <c r="D43" s="12">
        <v>188.1</v>
      </c>
      <c r="E43" s="12">
        <v>0</v>
      </c>
      <c r="F43" s="12">
        <v>0</v>
      </c>
    </row>
    <row r="44" spans="1:7" x14ac:dyDescent="0.25">
      <c r="A44" s="2" t="s">
        <v>141</v>
      </c>
      <c r="B44" s="15" t="s">
        <v>114</v>
      </c>
      <c r="C44" s="12">
        <f>C45+C46</f>
        <v>1347</v>
      </c>
      <c r="D44" s="12">
        <f>D45+D46</f>
        <v>1347</v>
      </c>
      <c r="E44" s="12">
        <v>0</v>
      </c>
      <c r="F44" s="12">
        <v>0</v>
      </c>
    </row>
    <row r="45" spans="1:7" ht="31.5" x14ac:dyDescent="0.25">
      <c r="A45" s="2" t="s">
        <v>143</v>
      </c>
      <c r="B45" s="15" t="s">
        <v>29</v>
      </c>
      <c r="C45" s="12">
        <v>1200</v>
      </c>
      <c r="D45" s="12">
        <v>1200</v>
      </c>
      <c r="E45" s="12">
        <v>0</v>
      </c>
      <c r="F45" s="12">
        <v>0</v>
      </c>
    </row>
    <row r="46" spans="1:7" ht="31.5" x14ac:dyDescent="0.25">
      <c r="A46" s="2" t="s">
        <v>144</v>
      </c>
      <c r="B46" s="15" t="s">
        <v>113</v>
      </c>
      <c r="C46" s="12">
        <v>147</v>
      </c>
      <c r="D46" s="12">
        <v>147</v>
      </c>
      <c r="E46" s="12">
        <v>0</v>
      </c>
      <c r="F46" s="12">
        <v>0</v>
      </c>
    </row>
    <row r="47" spans="1:7" ht="31.5" x14ac:dyDescent="0.25">
      <c r="A47" s="2" t="s">
        <v>145</v>
      </c>
      <c r="B47" s="15" t="s">
        <v>132</v>
      </c>
      <c r="C47" s="12">
        <v>61.5</v>
      </c>
      <c r="D47" s="12">
        <v>61.5</v>
      </c>
      <c r="E47" s="12">
        <v>55</v>
      </c>
      <c r="F47" s="12">
        <v>0</v>
      </c>
    </row>
    <row r="48" spans="1:7" x14ac:dyDescent="0.25">
      <c r="A48" s="2" t="s">
        <v>39</v>
      </c>
      <c r="B48" s="15" t="s">
        <v>25</v>
      </c>
      <c r="C48" s="12">
        <f>C49+C50+C53+C52</f>
        <v>1932.8</v>
      </c>
      <c r="D48" s="12">
        <f>D49+D50+D53+D52</f>
        <v>1932.8</v>
      </c>
      <c r="E48" s="12">
        <f>E49+E50+E53</f>
        <v>981.2</v>
      </c>
      <c r="F48" s="12">
        <v>0</v>
      </c>
    </row>
    <row r="49" spans="1:6" ht="36" customHeight="1" x14ac:dyDescent="0.25">
      <c r="A49" s="2" t="s">
        <v>32</v>
      </c>
      <c r="B49" s="15" t="s">
        <v>42</v>
      </c>
      <c r="C49" s="12">
        <v>900</v>
      </c>
      <c r="D49" s="12">
        <v>900</v>
      </c>
      <c r="E49" s="12">
        <v>858</v>
      </c>
      <c r="F49" s="9">
        <v>0</v>
      </c>
    </row>
    <row r="50" spans="1:6" ht="31.9" customHeight="1" x14ac:dyDescent="0.25">
      <c r="A50" s="2" t="s">
        <v>146</v>
      </c>
      <c r="B50" s="15" t="s">
        <v>133</v>
      </c>
      <c r="C50" s="12">
        <v>865.6</v>
      </c>
      <c r="D50" s="12">
        <v>865.6</v>
      </c>
      <c r="E50" s="12">
        <v>26</v>
      </c>
      <c r="F50" s="9">
        <v>0</v>
      </c>
    </row>
    <row r="51" spans="1:6" ht="20.25" customHeight="1" x14ac:dyDescent="0.25">
      <c r="A51" s="2" t="s">
        <v>40</v>
      </c>
      <c r="B51" s="15" t="s">
        <v>23</v>
      </c>
      <c r="C51" s="12">
        <v>28</v>
      </c>
      <c r="D51" s="12">
        <v>28</v>
      </c>
      <c r="E51" s="12">
        <v>26</v>
      </c>
      <c r="F51" s="9">
        <v>0</v>
      </c>
    </row>
    <row r="52" spans="1:6" ht="31.5" x14ac:dyDescent="0.25">
      <c r="A52" s="2" t="s">
        <v>147</v>
      </c>
      <c r="B52" s="15" t="s">
        <v>150</v>
      </c>
      <c r="C52" s="12">
        <v>70</v>
      </c>
      <c r="D52" s="12">
        <v>70</v>
      </c>
      <c r="E52" s="12">
        <v>0</v>
      </c>
      <c r="F52" s="9">
        <v>0</v>
      </c>
    </row>
    <row r="53" spans="1:6" ht="31.5" x14ac:dyDescent="0.25">
      <c r="A53" s="2" t="s">
        <v>148</v>
      </c>
      <c r="B53" s="15" t="s">
        <v>149</v>
      </c>
      <c r="C53" s="12">
        <v>97.2</v>
      </c>
      <c r="D53" s="12">
        <v>97.2</v>
      </c>
      <c r="E53" s="12">
        <v>97.2</v>
      </c>
      <c r="F53" s="9">
        <v>0</v>
      </c>
    </row>
    <row r="54" spans="1:6" ht="47.25" x14ac:dyDescent="0.25">
      <c r="A54" s="2" t="s">
        <v>33</v>
      </c>
      <c r="B54" s="15" t="s">
        <v>54</v>
      </c>
      <c r="C54" s="12">
        <v>315.10000000000002</v>
      </c>
      <c r="D54" s="12">
        <v>315.10000000000002</v>
      </c>
      <c r="E54" s="12">
        <v>33.200000000000003</v>
      </c>
      <c r="F54" s="12">
        <v>0</v>
      </c>
    </row>
    <row r="55" spans="1:6" x14ac:dyDescent="0.25">
      <c r="A55" s="2" t="s">
        <v>41</v>
      </c>
      <c r="B55" s="15" t="s">
        <v>23</v>
      </c>
      <c r="C55" s="12">
        <f>SUM(D55+F55)</f>
        <v>12.6</v>
      </c>
      <c r="D55" s="12">
        <v>12.6</v>
      </c>
      <c r="E55" s="12">
        <v>12.4</v>
      </c>
      <c r="F55" s="12">
        <v>0</v>
      </c>
    </row>
    <row r="56" spans="1:6" ht="47.25" x14ac:dyDescent="0.25">
      <c r="A56" s="2" t="s">
        <v>34</v>
      </c>
      <c r="B56" s="15" t="s">
        <v>26</v>
      </c>
      <c r="C56" s="12">
        <v>19.8</v>
      </c>
      <c r="D56" s="12">
        <v>19.8</v>
      </c>
      <c r="E56" s="12">
        <v>0.8</v>
      </c>
      <c r="F56" s="12">
        <v>0</v>
      </c>
    </row>
    <row r="57" spans="1:6" x14ac:dyDescent="0.25">
      <c r="A57" s="2" t="s">
        <v>135</v>
      </c>
      <c r="B57" s="15" t="s">
        <v>23</v>
      </c>
      <c r="C57" s="12">
        <v>0.8</v>
      </c>
      <c r="D57" s="12">
        <v>0.8</v>
      </c>
      <c r="E57" s="12">
        <v>0.8</v>
      </c>
      <c r="F57" s="12">
        <v>0</v>
      </c>
    </row>
    <row r="58" spans="1:6" x14ac:dyDescent="0.25">
      <c r="A58" s="7"/>
      <c r="B58" s="3" t="s">
        <v>7</v>
      </c>
      <c r="C58" s="10">
        <f>C37+C42+C48+C54+C56</f>
        <v>4492.1000000000004</v>
      </c>
      <c r="D58" s="10">
        <f t="shared" ref="D58:F58" si="6">D37+D42+D48+D54+D56</f>
        <v>4492.1000000000004</v>
      </c>
      <c r="E58" s="10">
        <f t="shared" si="6"/>
        <v>1086</v>
      </c>
      <c r="F58" s="10">
        <f t="shared" si="6"/>
        <v>0</v>
      </c>
    </row>
    <row r="59" spans="1:6" x14ac:dyDescent="0.25">
      <c r="A59" s="7"/>
      <c r="B59" s="4" t="s">
        <v>11</v>
      </c>
      <c r="C59" s="10">
        <f>C10+C13+C30+C35+C58+C27</f>
        <v>7808.8000000000011</v>
      </c>
      <c r="D59" s="10">
        <f>D10+D13+D30+D35+D58+D27</f>
        <v>7808.8000000000011</v>
      </c>
      <c r="E59" s="10">
        <f>E10+E13+E30+E35+E58+E27</f>
        <v>3849.6</v>
      </c>
      <c r="F59" s="10">
        <f>F10+F13+F30+F35+F58+F27</f>
        <v>0</v>
      </c>
    </row>
  </sheetData>
  <mergeCells count="15">
    <mergeCell ref="B36:F36"/>
    <mergeCell ref="B7:F7"/>
    <mergeCell ref="B14:F14"/>
    <mergeCell ref="B28:F28"/>
    <mergeCell ref="B31:F31"/>
    <mergeCell ref="B11:F11"/>
    <mergeCell ref="C1:F1"/>
    <mergeCell ref="A2:F2"/>
    <mergeCell ref="D4:F4"/>
    <mergeCell ref="D5:E5"/>
    <mergeCell ref="F5:F6"/>
    <mergeCell ref="C4:C6"/>
    <mergeCell ref="A4:A6"/>
    <mergeCell ref="E3:F3"/>
    <mergeCell ref="B4:B6"/>
  </mergeCells>
  <phoneticPr fontId="0" type="noConversion"/>
  <pageMargins left="1.1023622047244095" right="0.31496062992125984" top="0.74803149606299213" bottom="0.74803149606299213" header="0.31496062992125984" footer="0.31496062992125984"/>
  <pageSetup paperSize="9" scale="76" fitToHeight="0" orientation="portrait" r:id="rId1"/>
  <headerFooter differentFirst="1">
    <oddHeader xml:space="preserve">&amp;C&amp;P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workbookViewId="0">
      <selection activeCell="C49" sqref="C49"/>
    </sheetView>
  </sheetViews>
  <sheetFormatPr defaultRowHeight="15" x14ac:dyDescent="0.25"/>
  <cols>
    <col min="2" max="2" width="11.7109375" customWidth="1"/>
    <col min="3" max="3" width="49" bestFit="1" customWidth="1"/>
    <col min="8" max="8" width="10.42578125" bestFit="1" customWidth="1"/>
    <col min="9" max="9" width="41.85546875" bestFit="1" customWidth="1"/>
  </cols>
  <sheetData>
    <row r="1" spans="1:12" ht="18.75" x14ac:dyDescent="0.3">
      <c r="A1" s="108" t="s">
        <v>119</v>
      </c>
      <c r="B1" s="108"/>
      <c r="C1" s="108"/>
      <c r="D1" s="108"/>
      <c r="E1" s="108"/>
      <c r="F1" s="108"/>
      <c r="G1" s="108"/>
      <c r="H1" s="108"/>
    </row>
    <row r="2" spans="1:12" x14ac:dyDescent="0.25">
      <c r="H2" t="s">
        <v>57</v>
      </c>
    </row>
    <row r="3" spans="1:12" ht="30.75" thickBot="1" x14ac:dyDescent="0.3">
      <c r="A3" s="16" t="s">
        <v>58</v>
      </c>
      <c r="B3" s="17" t="s">
        <v>59</v>
      </c>
      <c r="C3" s="16" t="s">
        <v>60</v>
      </c>
      <c r="D3" s="16" t="s">
        <v>61</v>
      </c>
      <c r="E3" s="16" t="s">
        <v>62</v>
      </c>
      <c r="F3" s="16" t="s">
        <v>63</v>
      </c>
      <c r="G3" s="16" t="s">
        <v>64</v>
      </c>
      <c r="H3" s="16" t="s">
        <v>3</v>
      </c>
    </row>
    <row r="4" spans="1:12" x14ac:dyDescent="0.25">
      <c r="A4" s="90" t="s">
        <v>65</v>
      </c>
      <c r="B4" s="18" t="s">
        <v>66</v>
      </c>
      <c r="C4" s="18" t="s">
        <v>67</v>
      </c>
      <c r="D4" s="65">
        <v>51.3</v>
      </c>
      <c r="E4" s="38">
        <v>51.3</v>
      </c>
      <c r="F4" s="38">
        <v>51.3</v>
      </c>
      <c r="G4" s="65">
        <v>27.1</v>
      </c>
      <c r="H4" s="37">
        <f>D4+E4+F4+G4</f>
        <v>180.99999999999997</v>
      </c>
      <c r="I4" t="s">
        <v>103</v>
      </c>
    </row>
    <row r="5" spans="1:12" ht="15.75" thickBot="1" x14ac:dyDescent="0.3">
      <c r="A5" s="91"/>
      <c r="B5" s="21" t="s">
        <v>68</v>
      </c>
      <c r="C5" s="18" t="s">
        <v>69</v>
      </c>
      <c r="D5" s="71">
        <v>0</v>
      </c>
      <c r="E5" s="71">
        <v>0</v>
      </c>
      <c r="F5" s="71">
        <v>0</v>
      </c>
      <c r="G5" s="71">
        <v>0</v>
      </c>
      <c r="H5" s="39">
        <f>D5+E5+F5+G5</f>
        <v>0</v>
      </c>
      <c r="I5" t="s">
        <v>103</v>
      </c>
    </row>
    <row r="6" spans="1:12" ht="15.75" thickBot="1" x14ac:dyDescent="0.3">
      <c r="A6" s="92" t="s">
        <v>70</v>
      </c>
      <c r="B6" s="93"/>
      <c r="C6" s="94"/>
      <c r="D6" s="40">
        <f>SUM(D4:D5)</f>
        <v>51.3</v>
      </c>
      <c r="E6" s="40">
        <f t="shared" ref="E6:H6" si="0">SUM(E4:E5)</f>
        <v>51.3</v>
      </c>
      <c r="F6" s="40">
        <f t="shared" si="0"/>
        <v>51.3</v>
      </c>
      <c r="G6" s="40">
        <f t="shared" si="0"/>
        <v>27.1</v>
      </c>
      <c r="H6" s="40">
        <f t="shared" si="0"/>
        <v>180.99999999999997</v>
      </c>
    </row>
    <row r="7" spans="1:12" ht="15.75" thickBot="1" x14ac:dyDescent="0.3">
      <c r="A7" s="72" t="s">
        <v>100</v>
      </c>
      <c r="B7" s="25"/>
      <c r="C7" s="25" t="s">
        <v>97</v>
      </c>
      <c r="D7" s="35">
        <v>6.2</v>
      </c>
      <c r="E7" s="35">
        <v>6.2</v>
      </c>
      <c r="F7" s="35">
        <v>6.2</v>
      </c>
      <c r="G7" s="35">
        <v>6.1</v>
      </c>
      <c r="H7" s="34">
        <f>D7+E7+F7+G7</f>
        <v>24.700000000000003</v>
      </c>
      <c r="I7" t="s">
        <v>112</v>
      </c>
      <c r="L7" t="s">
        <v>115</v>
      </c>
    </row>
    <row r="8" spans="1:12" ht="15.75" thickBot="1" x14ac:dyDescent="0.3">
      <c r="A8" s="92" t="s">
        <v>70</v>
      </c>
      <c r="B8" s="93"/>
      <c r="C8" s="94"/>
      <c r="D8" s="40">
        <f>D7</f>
        <v>6.2</v>
      </c>
      <c r="E8" s="40">
        <f t="shared" ref="E8:H8" si="1">E7</f>
        <v>6.2</v>
      </c>
      <c r="F8" s="40">
        <f t="shared" si="1"/>
        <v>6.2</v>
      </c>
      <c r="G8" s="40">
        <f t="shared" si="1"/>
        <v>6.1</v>
      </c>
      <c r="H8" s="40">
        <f t="shared" si="1"/>
        <v>24.700000000000003</v>
      </c>
    </row>
    <row r="9" spans="1:12" x14ac:dyDescent="0.25">
      <c r="A9" s="90" t="s">
        <v>71</v>
      </c>
      <c r="B9" s="18"/>
      <c r="C9" s="18" t="s">
        <v>72</v>
      </c>
      <c r="D9" s="38">
        <v>1.3</v>
      </c>
      <c r="E9" s="38">
        <v>1.3</v>
      </c>
      <c r="F9" s="38">
        <v>1.3</v>
      </c>
      <c r="G9" s="38">
        <v>1.3</v>
      </c>
      <c r="H9" s="37">
        <f t="shared" ref="H9:H19" si="2">D9+E9+F9+G9</f>
        <v>5.2</v>
      </c>
      <c r="I9" t="s">
        <v>103</v>
      </c>
    </row>
    <row r="10" spans="1:12" x14ac:dyDescent="0.25">
      <c r="A10" s="96"/>
      <c r="B10" s="25"/>
      <c r="C10" s="25" t="s">
        <v>73</v>
      </c>
      <c r="D10" s="35">
        <v>12.85</v>
      </c>
      <c r="E10" s="35">
        <v>12.85</v>
      </c>
      <c r="F10" s="35">
        <v>12.85</v>
      </c>
      <c r="G10" s="35">
        <v>12.85</v>
      </c>
      <c r="H10" s="34">
        <f t="shared" si="2"/>
        <v>51.4</v>
      </c>
      <c r="I10" t="s">
        <v>103</v>
      </c>
    </row>
    <row r="11" spans="1:12" ht="30" x14ac:dyDescent="0.25">
      <c r="A11" s="96"/>
      <c r="B11" s="25"/>
      <c r="C11" s="26" t="s">
        <v>74</v>
      </c>
      <c r="D11" s="35">
        <v>0.45</v>
      </c>
      <c r="E11" s="35">
        <v>0.45</v>
      </c>
      <c r="F11" s="35">
        <v>0.45</v>
      </c>
      <c r="G11" s="35">
        <v>0.45</v>
      </c>
      <c r="H11" s="34">
        <f t="shared" si="2"/>
        <v>1.8</v>
      </c>
      <c r="I11" t="s">
        <v>103</v>
      </c>
    </row>
    <row r="12" spans="1:12" x14ac:dyDescent="0.25">
      <c r="A12" s="96"/>
      <c r="B12" s="25"/>
      <c r="C12" s="25" t="s">
        <v>75</v>
      </c>
      <c r="D12" s="66">
        <v>1.6</v>
      </c>
      <c r="E12" s="66">
        <v>1.6</v>
      </c>
      <c r="F12" s="66">
        <v>1.6</v>
      </c>
      <c r="G12" s="66">
        <v>1.5</v>
      </c>
      <c r="H12" s="34">
        <f t="shared" si="2"/>
        <v>6.3000000000000007</v>
      </c>
      <c r="I12" t="s">
        <v>103</v>
      </c>
    </row>
    <row r="13" spans="1:12" x14ac:dyDescent="0.25">
      <c r="A13" s="96"/>
      <c r="B13" s="25"/>
      <c r="C13" s="25" t="s">
        <v>76</v>
      </c>
      <c r="D13" s="66">
        <v>5.2</v>
      </c>
      <c r="E13" s="66">
        <v>5.2</v>
      </c>
      <c r="F13" s="66">
        <v>5.2</v>
      </c>
      <c r="G13" s="35">
        <v>5.0999999999999996</v>
      </c>
      <c r="H13" s="34">
        <f>D13+E13+F13+G13</f>
        <v>20.700000000000003</v>
      </c>
      <c r="I13" t="s">
        <v>110</v>
      </c>
      <c r="L13" t="s">
        <v>115</v>
      </c>
    </row>
    <row r="14" spans="1:12" x14ac:dyDescent="0.25">
      <c r="A14" s="96"/>
      <c r="B14" s="25"/>
      <c r="C14" s="25" t="s">
        <v>77</v>
      </c>
      <c r="D14" s="35">
        <v>4.25</v>
      </c>
      <c r="E14" s="35">
        <v>4.25</v>
      </c>
      <c r="F14" s="35">
        <v>4.25</v>
      </c>
      <c r="G14" s="35">
        <v>4.25</v>
      </c>
      <c r="H14" s="52">
        <f t="shared" si="2"/>
        <v>17</v>
      </c>
      <c r="I14" t="s">
        <v>111</v>
      </c>
      <c r="L14" t="s">
        <v>115</v>
      </c>
    </row>
    <row r="15" spans="1:12" x14ac:dyDescent="0.25">
      <c r="A15" s="96"/>
      <c r="B15" s="25"/>
      <c r="C15" s="25" t="s">
        <v>78</v>
      </c>
      <c r="D15" s="35">
        <v>2.8</v>
      </c>
      <c r="E15" s="35">
        <v>2.8</v>
      </c>
      <c r="F15" s="35">
        <v>2.7</v>
      </c>
      <c r="G15" s="35">
        <v>2.7</v>
      </c>
      <c r="H15" s="34">
        <f t="shared" si="2"/>
        <v>11</v>
      </c>
      <c r="I15" t="s">
        <v>103</v>
      </c>
    </row>
    <row r="16" spans="1:12" x14ac:dyDescent="0.25">
      <c r="A16" s="96"/>
      <c r="B16" s="25"/>
      <c r="C16" s="25" t="s">
        <v>79</v>
      </c>
      <c r="D16" s="35">
        <v>17.100000000000001</v>
      </c>
      <c r="E16" s="66">
        <v>23.1</v>
      </c>
      <c r="F16" s="35">
        <v>24.1</v>
      </c>
      <c r="G16" s="35">
        <v>17</v>
      </c>
      <c r="H16" s="34">
        <f>D16+E16+F16+G16</f>
        <v>81.300000000000011</v>
      </c>
      <c r="I16" t="s">
        <v>103</v>
      </c>
    </row>
    <row r="17" spans="1:12" x14ac:dyDescent="0.25">
      <c r="A17" s="96"/>
      <c r="B17" s="25"/>
      <c r="C17" s="46" t="s">
        <v>104</v>
      </c>
      <c r="D17" s="35"/>
      <c r="E17" s="69">
        <v>6</v>
      </c>
      <c r="F17" s="66">
        <v>7</v>
      </c>
      <c r="G17" s="35"/>
      <c r="H17" s="34">
        <f>D17+E17+F17+G17</f>
        <v>13</v>
      </c>
      <c r="I17" t="s">
        <v>103</v>
      </c>
    </row>
    <row r="18" spans="1:12" x14ac:dyDescent="0.25">
      <c r="A18" s="96"/>
      <c r="B18" s="25" t="s">
        <v>80</v>
      </c>
      <c r="C18" s="25" t="s">
        <v>81</v>
      </c>
      <c r="D18" s="66">
        <v>6.3</v>
      </c>
      <c r="E18" s="66">
        <v>8</v>
      </c>
      <c r="F18" s="66">
        <v>8</v>
      </c>
      <c r="G18" s="66">
        <v>9.8000000000000007</v>
      </c>
      <c r="H18" s="34">
        <f t="shared" si="2"/>
        <v>32.1</v>
      </c>
      <c r="I18" t="s">
        <v>103</v>
      </c>
      <c r="L18" t="s">
        <v>115</v>
      </c>
    </row>
    <row r="19" spans="1:12" x14ac:dyDescent="0.25">
      <c r="A19" s="96"/>
      <c r="B19" s="25" t="s">
        <v>82</v>
      </c>
      <c r="C19" s="25" t="s">
        <v>83</v>
      </c>
      <c r="D19" s="35">
        <v>73.3</v>
      </c>
      <c r="E19" s="35">
        <v>73.3</v>
      </c>
      <c r="F19" s="35">
        <v>73.400000000000006</v>
      </c>
      <c r="G19" s="35">
        <v>73.3</v>
      </c>
      <c r="H19" s="36">
        <f t="shared" si="2"/>
        <v>293.3</v>
      </c>
      <c r="I19" t="s">
        <v>103</v>
      </c>
    </row>
    <row r="20" spans="1:12" x14ac:dyDescent="0.25">
      <c r="A20" s="96"/>
      <c r="B20" s="47"/>
      <c r="C20" s="48" t="s">
        <v>105</v>
      </c>
      <c r="D20" s="61"/>
      <c r="E20" s="61"/>
      <c r="F20" s="61"/>
      <c r="G20" s="61"/>
      <c r="H20" s="50">
        <v>8.6999999999999993</v>
      </c>
    </row>
    <row r="21" spans="1:12" ht="30.75" thickBot="1" x14ac:dyDescent="0.3">
      <c r="A21" s="91"/>
      <c r="B21" s="27" t="s">
        <v>84</v>
      </c>
      <c r="C21" s="28" t="s">
        <v>85</v>
      </c>
      <c r="D21" s="62">
        <v>0</v>
      </c>
      <c r="E21" s="62">
        <v>0</v>
      </c>
      <c r="F21" s="62">
        <v>0</v>
      </c>
      <c r="G21" s="62">
        <v>0</v>
      </c>
      <c r="H21" s="39">
        <f>D21+E21+F21+G21</f>
        <v>0</v>
      </c>
      <c r="I21" t="s">
        <v>103</v>
      </c>
      <c r="L21" t="s">
        <v>115</v>
      </c>
    </row>
    <row r="22" spans="1:12" ht="15.75" thickBot="1" x14ac:dyDescent="0.3">
      <c r="A22" s="92" t="s">
        <v>70</v>
      </c>
      <c r="B22" s="93"/>
      <c r="C22" s="94"/>
      <c r="D22" s="40">
        <f>D9+D10+D11+D12+D13+D14+D15+D16+D18+D19+D21</f>
        <v>125.14999999999999</v>
      </c>
      <c r="E22" s="40">
        <f t="shared" ref="E22:G22" si="3">E9+E10+E11+E12+E13+E14+E15+E16+E18+E19+E21</f>
        <v>132.85</v>
      </c>
      <c r="F22" s="40">
        <f t="shared" si="3"/>
        <v>133.85000000000002</v>
      </c>
      <c r="G22" s="40">
        <f t="shared" si="3"/>
        <v>128.25</v>
      </c>
      <c r="H22" s="41">
        <f>H9+H10+H11+H12+H13+H14+H15+H16+H18+H19+H21</f>
        <v>520.1</v>
      </c>
    </row>
    <row r="23" spans="1:12" ht="15.75" thickBot="1" x14ac:dyDescent="0.3">
      <c r="A23" s="29" t="s">
        <v>86</v>
      </c>
      <c r="B23" s="30"/>
      <c r="C23" s="30" t="s">
        <v>87</v>
      </c>
      <c r="D23" s="67">
        <v>308.7</v>
      </c>
      <c r="E23" s="67">
        <v>308.7</v>
      </c>
      <c r="F23" s="68">
        <v>308.60000000000002</v>
      </c>
      <c r="G23" s="68">
        <v>308.60000000000002</v>
      </c>
      <c r="H23" s="49">
        <f>D23+E23+F23+G23</f>
        <v>1234.5999999999999</v>
      </c>
      <c r="I23" t="s">
        <v>103</v>
      </c>
    </row>
    <row r="24" spans="1:12" ht="15.75" thickBot="1" x14ac:dyDescent="0.3">
      <c r="A24" s="92" t="s">
        <v>70</v>
      </c>
      <c r="B24" s="93"/>
      <c r="C24" s="94"/>
      <c r="D24" s="40">
        <f>SUM(D23)</f>
        <v>308.7</v>
      </c>
      <c r="E24" s="40">
        <f t="shared" ref="E24:G24" si="4">SUM(E23)</f>
        <v>308.7</v>
      </c>
      <c r="F24" s="40">
        <f t="shared" si="4"/>
        <v>308.60000000000002</v>
      </c>
      <c r="G24" s="40">
        <f t="shared" si="4"/>
        <v>308.60000000000002</v>
      </c>
      <c r="H24" s="41">
        <f>SUM(H23)</f>
        <v>1234.5999999999999</v>
      </c>
    </row>
    <row r="25" spans="1:12" ht="60" x14ac:dyDescent="0.25">
      <c r="A25" s="95" t="s">
        <v>88</v>
      </c>
      <c r="B25" s="97" t="s">
        <v>89</v>
      </c>
      <c r="C25" s="59" t="s">
        <v>117</v>
      </c>
      <c r="D25" s="66">
        <v>241.9</v>
      </c>
      <c r="E25" s="66">
        <v>293.10000000000002</v>
      </c>
      <c r="F25" s="66">
        <v>293.7</v>
      </c>
      <c r="G25" s="66">
        <v>338.7</v>
      </c>
      <c r="H25" s="34">
        <f>D25+E25+F25+G25</f>
        <v>1167.4000000000001</v>
      </c>
      <c r="I25" t="s">
        <v>122</v>
      </c>
      <c r="L25" t="s">
        <v>115</v>
      </c>
    </row>
    <row r="26" spans="1:12" x14ac:dyDescent="0.25">
      <c r="A26" s="96"/>
      <c r="B26" s="98"/>
      <c r="C26" s="25" t="s">
        <v>90</v>
      </c>
      <c r="D26" s="35">
        <v>36.1</v>
      </c>
      <c r="E26" s="35">
        <v>44.8</v>
      </c>
      <c r="F26" s="35">
        <v>45.8</v>
      </c>
      <c r="G26" s="35">
        <v>55.4</v>
      </c>
      <c r="H26" s="34">
        <f>D26+E26+F26+G26</f>
        <v>182.1</v>
      </c>
      <c r="I26" t="s">
        <v>118</v>
      </c>
      <c r="L26" t="s">
        <v>115</v>
      </c>
    </row>
    <row r="27" spans="1:12" s="43" customFormat="1" ht="15.75" thickBot="1" x14ac:dyDescent="0.3">
      <c r="A27" s="91"/>
      <c r="B27" s="42" t="s">
        <v>91</v>
      </c>
      <c r="C27" s="42" t="s">
        <v>92</v>
      </c>
      <c r="D27" s="70">
        <v>1.7</v>
      </c>
      <c r="E27" s="70">
        <v>1.7</v>
      </c>
      <c r="F27" s="70">
        <v>1.7</v>
      </c>
      <c r="G27" s="70">
        <v>1.7</v>
      </c>
      <c r="H27" s="54">
        <f>D27+E27+F27+G27</f>
        <v>6.8</v>
      </c>
      <c r="I27" s="43" t="s">
        <v>116</v>
      </c>
      <c r="L27" s="43" t="s">
        <v>115</v>
      </c>
    </row>
    <row r="28" spans="1:12" ht="15.75" thickBot="1" x14ac:dyDescent="0.3">
      <c r="A28" s="92" t="s">
        <v>70</v>
      </c>
      <c r="B28" s="93"/>
      <c r="C28" s="94"/>
      <c r="D28" s="40">
        <f>SUM(D25:D27)</f>
        <v>279.7</v>
      </c>
      <c r="E28" s="40">
        <f>SUM(E25:E27)</f>
        <v>339.6</v>
      </c>
      <c r="F28" s="40">
        <f>SUM(F25:F27)</f>
        <v>341.2</v>
      </c>
      <c r="G28" s="40">
        <f>SUM(G25:G27)</f>
        <v>395.79999999999995</v>
      </c>
      <c r="H28" s="41">
        <f>SUM(H25:H27)</f>
        <v>1356.3</v>
      </c>
    </row>
    <row r="29" spans="1:12" x14ac:dyDescent="0.25">
      <c r="A29" s="105" t="s">
        <v>93</v>
      </c>
      <c r="B29" s="18"/>
      <c r="C29" s="18" t="s">
        <v>94</v>
      </c>
      <c r="D29" s="38">
        <v>184.7</v>
      </c>
      <c r="E29" s="65">
        <v>123.1</v>
      </c>
      <c r="F29" s="38">
        <v>123.1</v>
      </c>
      <c r="G29" s="38">
        <v>184.7</v>
      </c>
      <c r="H29" s="53">
        <f t="shared" ref="H29:H34" si="5">D29+E29+F29+G29</f>
        <v>615.59999999999991</v>
      </c>
      <c r="I29" t="s">
        <v>112</v>
      </c>
      <c r="L29" t="s">
        <v>115</v>
      </c>
    </row>
    <row r="30" spans="1:12" x14ac:dyDescent="0.25">
      <c r="A30" s="106"/>
      <c r="B30" s="18"/>
      <c r="C30" s="18" t="s">
        <v>124</v>
      </c>
      <c r="D30" s="38">
        <v>4.2</v>
      </c>
      <c r="E30" s="65">
        <v>1.9</v>
      </c>
      <c r="F30" s="38">
        <v>1.9</v>
      </c>
      <c r="G30" s="38">
        <v>4.2</v>
      </c>
      <c r="H30" s="37">
        <f>D30+E30+F30+G30</f>
        <v>12.2</v>
      </c>
      <c r="I30" t="s">
        <v>112</v>
      </c>
    </row>
    <row r="31" spans="1:12" x14ac:dyDescent="0.25">
      <c r="A31" s="106"/>
      <c r="B31" s="25"/>
      <c r="C31" s="25" t="s">
        <v>95</v>
      </c>
      <c r="D31" s="35">
        <v>447</v>
      </c>
      <c r="E31" s="35">
        <v>399.2</v>
      </c>
      <c r="F31" s="35">
        <v>351.3</v>
      </c>
      <c r="G31" s="35">
        <v>399.1</v>
      </c>
      <c r="H31" s="34">
        <f>D31+E31+F31+G31</f>
        <v>1596.6</v>
      </c>
      <c r="I31" t="s">
        <v>112</v>
      </c>
      <c r="L31" t="s">
        <v>115</v>
      </c>
    </row>
    <row r="32" spans="1:12" x14ac:dyDescent="0.25">
      <c r="A32" s="106"/>
      <c r="B32" s="25"/>
      <c r="C32" s="25" t="s">
        <v>96</v>
      </c>
      <c r="D32" s="60">
        <v>0</v>
      </c>
      <c r="E32" s="60">
        <v>0</v>
      </c>
      <c r="F32" s="60">
        <v>0</v>
      </c>
      <c r="G32" s="60">
        <v>0</v>
      </c>
      <c r="H32" s="34">
        <f t="shared" si="5"/>
        <v>0</v>
      </c>
      <c r="I32" t="s">
        <v>112</v>
      </c>
      <c r="L32" t="s">
        <v>115</v>
      </c>
    </row>
    <row r="33" spans="1:12" ht="30" x14ac:dyDescent="0.25">
      <c r="A33" s="106"/>
      <c r="B33" s="25"/>
      <c r="C33" s="26" t="s">
        <v>98</v>
      </c>
      <c r="D33" s="66">
        <v>4.9000000000000004</v>
      </c>
      <c r="E33" s="66">
        <v>4.9000000000000004</v>
      </c>
      <c r="F33" s="66">
        <v>5</v>
      </c>
      <c r="G33" s="66">
        <v>5</v>
      </c>
      <c r="H33" s="34">
        <f t="shared" si="5"/>
        <v>19.8</v>
      </c>
      <c r="I33" t="s">
        <v>112</v>
      </c>
      <c r="L33" t="s">
        <v>115</v>
      </c>
    </row>
    <row r="34" spans="1:12" ht="30.75" thickBot="1" x14ac:dyDescent="0.3">
      <c r="A34" s="107"/>
      <c r="B34" s="21"/>
      <c r="C34" s="32" t="s">
        <v>99</v>
      </c>
      <c r="D34" s="42">
        <v>47.3</v>
      </c>
      <c r="E34" s="42">
        <v>78.8</v>
      </c>
      <c r="F34" s="70">
        <v>94.5</v>
      </c>
      <c r="G34" s="70">
        <v>94.5</v>
      </c>
      <c r="H34" s="54">
        <f t="shared" si="5"/>
        <v>315.10000000000002</v>
      </c>
      <c r="I34" t="s">
        <v>112</v>
      </c>
      <c r="L34" t="s">
        <v>115</v>
      </c>
    </row>
    <row r="35" spans="1:12" x14ac:dyDescent="0.25">
      <c r="A35" s="99" t="s">
        <v>70</v>
      </c>
      <c r="B35" s="100"/>
      <c r="C35" s="101"/>
      <c r="D35" s="55">
        <f>SUM(D29:D34)</f>
        <v>688.09999999999991</v>
      </c>
      <c r="E35" s="55">
        <f t="shared" ref="E35:G35" si="6">SUM(E29:E34)</f>
        <v>607.9</v>
      </c>
      <c r="F35" s="55">
        <f t="shared" si="6"/>
        <v>575.79999999999995</v>
      </c>
      <c r="G35" s="55">
        <f t="shared" si="6"/>
        <v>687.5</v>
      </c>
      <c r="H35" s="56">
        <f>SUM(H29:H34)</f>
        <v>2559.2999999999997</v>
      </c>
    </row>
    <row r="36" spans="1:12" x14ac:dyDescent="0.25">
      <c r="A36" s="102" t="s">
        <v>70</v>
      </c>
      <c r="B36" s="103"/>
      <c r="C36" s="104"/>
      <c r="D36" s="57">
        <f>D6+D8+D22+D24+D28+D35</f>
        <v>1459.1499999999999</v>
      </c>
      <c r="E36" s="57">
        <f t="shared" ref="E36:H36" si="7">E6+E8+E22+E24+E28+E35</f>
        <v>1446.55</v>
      </c>
      <c r="F36" s="57">
        <f t="shared" si="7"/>
        <v>1416.95</v>
      </c>
      <c r="G36" s="57">
        <f t="shared" si="7"/>
        <v>1553.35</v>
      </c>
      <c r="H36" s="57">
        <f t="shared" si="7"/>
        <v>5876</v>
      </c>
    </row>
    <row r="41" spans="1:12" ht="30.75" thickBot="1" x14ac:dyDescent="0.3">
      <c r="A41" s="16" t="s">
        <v>58</v>
      </c>
      <c r="B41" s="17" t="s">
        <v>59</v>
      </c>
      <c r="C41" s="16" t="s">
        <v>60</v>
      </c>
      <c r="D41" s="16" t="s">
        <v>61</v>
      </c>
      <c r="E41" s="16" t="s">
        <v>62</v>
      </c>
      <c r="F41" s="16" t="s">
        <v>63</v>
      </c>
      <c r="G41" s="16" t="s">
        <v>64</v>
      </c>
      <c r="H41" s="16" t="s">
        <v>3</v>
      </c>
    </row>
    <row r="42" spans="1:12" x14ac:dyDescent="0.25">
      <c r="A42" s="90" t="s">
        <v>100</v>
      </c>
      <c r="B42" s="18"/>
      <c r="C42" s="18" t="s">
        <v>101</v>
      </c>
      <c r="D42" s="19"/>
      <c r="E42" s="18"/>
      <c r="F42" s="18"/>
      <c r="G42" s="19"/>
      <c r="H42" s="20">
        <f>D42+E42+F42+G42</f>
        <v>0</v>
      </c>
    </row>
    <row r="43" spans="1:12" ht="16.5" thickBot="1" x14ac:dyDescent="0.3">
      <c r="A43" s="91"/>
      <c r="B43" s="21"/>
      <c r="C43" s="33" t="s">
        <v>102</v>
      </c>
      <c r="D43" s="21"/>
      <c r="E43" s="31"/>
      <c r="F43" s="21"/>
      <c r="G43" s="31"/>
      <c r="H43" s="22">
        <f>D43+E43+F43+G43</f>
        <v>0</v>
      </c>
    </row>
    <row r="44" spans="1:12" ht="15.75" thickBot="1" x14ac:dyDescent="0.3">
      <c r="A44" s="92" t="s">
        <v>70</v>
      </c>
      <c r="B44" s="93"/>
      <c r="C44" s="94"/>
      <c r="D44" s="23">
        <f>SUM(D42:D43)</f>
        <v>0</v>
      </c>
      <c r="E44" s="23">
        <f>SUM(E42:E43)</f>
        <v>0</v>
      </c>
      <c r="F44" s="23">
        <f>SUM(F42:F43)</f>
        <v>0</v>
      </c>
      <c r="G44" s="23">
        <f>SUM(G42:G43)</f>
        <v>0</v>
      </c>
      <c r="H44" s="24">
        <f>SUM(H42:H43)</f>
        <v>0</v>
      </c>
    </row>
  </sheetData>
  <mergeCells count="15">
    <mergeCell ref="A24:C24"/>
    <mergeCell ref="A1:H1"/>
    <mergeCell ref="A4:A5"/>
    <mergeCell ref="A8:C8"/>
    <mergeCell ref="A9:A21"/>
    <mergeCell ref="A22:C22"/>
    <mergeCell ref="A6:C6"/>
    <mergeCell ref="A42:A43"/>
    <mergeCell ref="A44:C44"/>
    <mergeCell ref="A25:A27"/>
    <mergeCell ref="B25:B26"/>
    <mergeCell ref="A28:C28"/>
    <mergeCell ref="A35:C35"/>
    <mergeCell ref="A36:C36"/>
    <mergeCell ref="A29:A34"/>
  </mergeCell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2023</vt:lpstr>
      <vt:lpstr>ketvirčiais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Irena Vysockienė</cp:lastModifiedBy>
  <cp:lastPrinted>2022-01-26T07:54:20Z</cp:lastPrinted>
  <dcterms:created xsi:type="dcterms:W3CDTF">2016-10-04T05:11:16Z</dcterms:created>
  <dcterms:modified xsi:type="dcterms:W3CDTF">2023-01-20T12:23:35Z</dcterms:modified>
</cp:coreProperties>
</file>