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4C53C359-96ED-43D0-8E3C-1848878DE2E8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4 priedas" sheetId="3" r:id="rId1"/>
  </sheets>
  <definedNames>
    <definedName name="_xlnm.Print_Area" localSheetId="0">'4 priedas'!$A$1:$C$132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3" l="1"/>
  <c r="C88" i="3" s="1"/>
  <c r="C80" i="3"/>
  <c r="C72" i="3"/>
  <c r="C21" i="3"/>
  <c r="C94" i="3" l="1"/>
  <c r="C30" i="3" l="1"/>
  <c r="C36" i="3"/>
  <c r="C99" i="3"/>
  <c r="C109" i="3" s="1"/>
  <c r="C42" i="3"/>
  <c r="C129" i="3"/>
  <c r="C68" i="3"/>
  <c r="C51" i="3"/>
  <c r="C26" i="3"/>
  <c r="C25" i="3"/>
  <c r="C24" i="3"/>
  <c r="C23" i="3"/>
  <c r="C22" i="3"/>
  <c r="C20" i="3"/>
  <c r="C19" i="3"/>
  <c r="C18" i="3"/>
  <c r="C17" i="3"/>
  <c r="C16" i="3"/>
  <c r="C15" i="3"/>
  <c r="C14" i="3"/>
  <c r="C44" i="3" l="1"/>
  <c r="C28" i="3"/>
  <c r="C130" i="3" l="1"/>
</calcChain>
</file>

<file path=xl/sharedStrings.xml><?xml version="1.0" encoding="utf-8"?>
<sst xmlns="http://schemas.openxmlformats.org/spreadsheetml/2006/main" count="223" uniqueCount="205">
  <si>
    <t xml:space="preserve">VILNIAUS RAJONO SAVIVALDYBĖS 2024 METŲ BIUDŽETO ASIGNAVIMAI SAVARANKIŠKOSIOMS FUNKCIJOMS VYKDYTI PAGAL PROGRAMAS </t>
  </si>
  <si>
    <t>Tūkst. Eur</t>
  </si>
  <si>
    <t>Eil. 
Nr.</t>
  </si>
  <si>
    <t>Asignavimų valdytojai</t>
  </si>
  <si>
    <t>Iš viso:</t>
  </si>
  <si>
    <t>01. EKONOMINIO KONKURENCINGUMO DIDINIMO PROGRAMA</t>
  </si>
  <si>
    <t>Investiciniams projektams (Savivaldybės administracija)</t>
  </si>
  <si>
    <t>Smulkaus ir vidutinio verslo rėmimo fondas (Savivaldybės administracija)</t>
  </si>
  <si>
    <t>Teritorijų planavimo dokumentų rengimas (Savivaldybės administracija)</t>
  </si>
  <si>
    <t>Pastatų ir kitų objektų teisinė registracija ir inventorizacija (Savivaldybės administracija)</t>
  </si>
  <si>
    <t>6.</t>
  </si>
  <si>
    <t>Melioracija (Savivaldybės administracija)</t>
  </si>
  <si>
    <t>7.</t>
  </si>
  <si>
    <t>Žemės kadastras ir geodezija (Savivaldybės administracija)</t>
  </si>
  <si>
    <t>8.</t>
  </si>
  <si>
    <t>9.</t>
  </si>
  <si>
    <t>Dalyvaujamojo biudžeto priemonei įgyvendinti (Savivaldybės administracija)</t>
  </si>
  <si>
    <t>10.</t>
  </si>
  <si>
    <t>Subsidijos už vandenį (Savivaldybės administracija)</t>
  </si>
  <si>
    <t xml:space="preserve">11. </t>
  </si>
  <si>
    <t>12.</t>
  </si>
  <si>
    <t xml:space="preserve">14. </t>
  </si>
  <si>
    <t>Gyvenamųjų ir negyvenamųjų patalpų remontas (Savivaldybės administracija)</t>
  </si>
  <si>
    <t>02. ŠVIETIMO KOKYBĖS IR PRIEINAMUMO DIDINIMO PROGRAMA</t>
  </si>
  <si>
    <t>16.</t>
  </si>
  <si>
    <t>Švietimo įstaigų išlaikymas (Švietimo įstaigos)</t>
  </si>
  <si>
    <t>17.</t>
  </si>
  <si>
    <t>Investiciniams projektams (Švietimo įstaigos)</t>
  </si>
  <si>
    <t>18.</t>
  </si>
  <si>
    <t>Kompensacijų mokytojų vežimo skaičiavimas ir mokėjimas (Savivaldybės administracija)</t>
  </si>
  <si>
    <t>19.</t>
  </si>
  <si>
    <t>Mokyklų bendruomenėms skatinti bei mokinių poilsiui organizuoti (Savivaldybės administracija)</t>
  </si>
  <si>
    <t>20.</t>
  </si>
  <si>
    <t>Socialinei apsaugai, kultūrai ir sportui finansuoti (Savivaldybės administracija)</t>
  </si>
  <si>
    <t>21.</t>
  </si>
  <si>
    <t>Jaunimo politikai formuoti ir mobiliam darbui su jaunimu (Savivaldybės administracija)</t>
  </si>
  <si>
    <t>22.</t>
  </si>
  <si>
    <t>Pedagoginė psichologinė pagalba (Pedagoginė psichologinė tarnyba)</t>
  </si>
  <si>
    <t>23.</t>
  </si>
  <si>
    <t>Kitoms švietimo reikmėms (Savivaldybės administracija)</t>
  </si>
  <si>
    <t>25.</t>
  </si>
  <si>
    <t>Bendrojo ugdymo mokyklų mokinių skatinimas už mokymosi pasiekimus (Savivaldybės administracija)</t>
  </si>
  <si>
    <t>26.</t>
  </si>
  <si>
    <t>Mėnesinio mokesčio kompensavimas už vaikų išlaikymą ir priežiūrą nevalstybinėse švietimo įstaigose (Savivaldybės administracija)</t>
  </si>
  <si>
    <t>27.</t>
  </si>
  <si>
    <t>Modulinių darželių nuoma (Savivaldybės administracija)</t>
  </si>
  <si>
    <t>28.</t>
  </si>
  <si>
    <t>Neformaliajam vaikų švietimui (Savivaldybės administracija)</t>
  </si>
  <si>
    <t>29.</t>
  </si>
  <si>
    <t>Stipendijoms (Savivaldybės administracija)</t>
  </si>
  <si>
    <t>30.</t>
  </si>
  <si>
    <t>03. SUSISIEKIMO IR GATVIŲ APŠVIETIMO INFRASTRUKTŪROS GERINIMO PROGRAMA</t>
  </si>
  <si>
    <t>31.</t>
  </si>
  <si>
    <t>Kelių projektavimas ir kartografinės bazės kūrimas (Savivaldybės administracija)</t>
  </si>
  <si>
    <t>32.</t>
  </si>
  <si>
    <t>Gatvių apšvietimas (Seniūnijos)</t>
  </si>
  <si>
    <t>33.</t>
  </si>
  <si>
    <t>34.</t>
  </si>
  <si>
    <t>Infrastruktūros plėtros rėmimo programos priemonėms finansuoti (Savivaldybės administracija)</t>
  </si>
  <si>
    <t>35.</t>
  </si>
  <si>
    <t>Susisiekimo komunikacijų statybos, rekonstravimo ir remonto, dalyvaujant fiziniams ir juridiniams asmenims (50/50)(Savivaldybės administracija)</t>
  </si>
  <si>
    <t>04. VALDYMO PROGRAMA</t>
  </si>
  <si>
    <t>36.</t>
  </si>
  <si>
    <t>Viešoji informacija (Savivaldybės administracija)</t>
  </si>
  <si>
    <t>37.</t>
  </si>
  <si>
    <t>Administracijos institucijos išlaikymas (Savivaldybės administracija)</t>
  </si>
  <si>
    <t>38.</t>
  </si>
  <si>
    <t>Savivaldos institucijos išlaikymas (Savivaldybės administracija)</t>
  </si>
  <si>
    <t>40.</t>
  </si>
  <si>
    <t>Institucijos išlaikymas (Savivaldybės administracija)</t>
  </si>
  <si>
    <t>41.</t>
  </si>
  <si>
    <t>Savivaldybės mero rezervas (Savivaldybės administracija)</t>
  </si>
  <si>
    <t>Savivaldybės mero fondas (Savivaldybės administracija)</t>
  </si>
  <si>
    <t>43.</t>
  </si>
  <si>
    <t>Žemės ūkio administravimas (Savivaldybės administracija)</t>
  </si>
  <si>
    <t>44.</t>
  </si>
  <si>
    <t>Institucijos išlaikymas (Seniūnijos)</t>
  </si>
  <si>
    <t>45.</t>
  </si>
  <si>
    <t>Kompensacijos seniūnaičiams už transporto ir kanceliarinių prekių išlaidas (Savivaldybės administracija)</t>
  </si>
  <si>
    <t>Paskolos grąžinimas (Savivaldybės administracija)</t>
  </si>
  <si>
    <t>Palūkanų mokėjimas (Savivaldybės administracija)</t>
  </si>
  <si>
    <t>Žemės ūkio administravimas (Seniūnijos)</t>
  </si>
  <si>
    <t>Banko mokesčiams (Savivaldybės administracija)</t>
  </si>
  <si>
    <t>Institucijos išlaikymas (Kontrolės ir audito tarnyba)</t>
  </si>
  <si>
    <t>05. SAUGIOS IR ŠVARIOS GYVENAMOSIOS APLINKOS KŪRIMO PROGRAMA</t>
  </si>
  <si>
    <t>Miesto ir gyvenviečių tvarkymui finansuoti (Savivaldybės administracija)</t>
  </si>
  <si>
    <t>Atliekų tvarkymo sistemos sukūrimas (Savivaldybės administracija)</t>
  </si>
  <si>
    <t>Komunalinio ūkio plėtra (Savivaldybės administracija)</t>
  </si>
  <si>
    <t>Komunalinių atliekų surinkimo programa (Savivaldybės administracija)</t>
  </si>
  <si>
    <t>Policijos viešosios tvarkos programoms (Savivaldybės administracija)</t>
  </si>
  <si>
    <t>Vilniaus pasienio rinktinės programoms (Savivaldybės administracija)</t>
  </si>
  <si>
    <t>Palaikų pervežimas (Savivaldybės administracija)</t>
  </si>
  <si>
    <t>Priešgaisrinių tarnybų organizavimas (Priešgaisrinė tarnyba)</t>
  </si>
  <si>
    <t>Komunalinio ūkio plėtra (Seniūnijos)</t>
  </si>
  <si>
    <t>Atliekų tvarkymas (Seniūnijos)</t>
  </si>
  <si>
    <t>Investiciniams projektams (Kultūros įstaigos)</t>
  </si>
  <si>
    <t>Želdynų sutvarkymas ir inventorizacija (Savivaldybės administracija)</t>
  </si>
  <si>
    <t>Infrastruktūros plėtros įmokos (Savivaldybės administracija)</t>
  </si>
  <si>
    <t>Aplinkos apsaugos specialioji programa (Savivaldybės administracija)</t>
  </si>
  <si>
    <t>06. VIEŠŲJŲ SVEIKATOS PASLAUGŲ KOKYBĖS GERINIMO PROGRAMA</t>
  </si>
  <si>
    <t>Sveikatos apsaugai remti (Savivaldybės administracija)</t>
  </si>
  <si>
    <t>Visuomenės sveikatos biuras (Savivaldybės administracija)</t>
  </si>
  <si>
    <t>07. KULTŪROS, SPORTO IR TURIZMO VYSTYMO PROGRAMA</t>
  </si>
  <si>
    <t xml:space="preserve">Vilniaus rajono sporto centras </t>
  </si>
  <si>
    <t>Sporto ir kultūros projektų finansavimas (Savivaldybės administracija)</t>
  </si>
  <si>
    <t>Etnokultūra, nematerialaus kultūros paveldo vertybių ir tautinio paveldo produktų sklaida (Savivaldybės administracija)</t>
  </si>
  <si>
    <t>Religinėms bendruomenėms finansuoti (Savivaldybės administracija)</t>
  </si>
  <si>
    <t>Vilniaus krašto etnografinis  muziejus</t>
  </si>
  <si>
    <t>Vladislavo Sirokomlės muziejus</t>
  </si>
  <si>
    <t>Aukšto meistriškumo sporto finansavimas (Savivaldybės administracija)</t>
  </si>
  <si>
    <t>08. SOCIALINĖS ATSKIRTIES MAŽINIMO PROGRAMA</t>
  </si>
  <si>
    <t>Socialinių paslaugų ir išmokų administravimas ir finansavimas (Savivaldybės administracija) iš jų:</t>
  </si>
  <si>
    <t>Socialinės paslaugos ir išmokos</t>
  </si>
  <si>
    <t>Socialinės paslaugos šeimai ir vaikui</t>
  </si>
  <si>
    <t>Žemės ūkiui finansuoti (Savivaldybės administracija)</t>
  </si>
  <si>
    <t>Kompensacijų lengvatinio keleivių vežimo skaičiavimas ir mokėjimas (Savivaldybės administracija)</t>
  </si>
  <si>
    <t>Vilniaus rajono šeimos ir vaiko gerovės centras</t>
  </si>
  <si>
    <t>Juodšilių seniūnijos bendruomenės socialinių paslaugų centras</t>
  </si>
  <si>
    <t>Paberžės socialinės globos namai</t>
  </si>
  <si>
    <t>Nemenčinės neįgaliųjų dienos užimtumo centras</t>
  </si>
  <si>
    <t>Kuosinės socialinės globos namai</t>
  </si>
  <si>
    <t>Vaikų dienos centrų rėmimas (Savivaldybės administracija)</t>
  </si>
  <si>
    <t>Socialinio darbo organizavimas (Seniūnijos)</t>
  </si>
  <si>
    <t>Vilniaus rajono socialinių paslaugų centras</t>
  </si>
  <si>
    <t>Daugiabučių namų renovacijai remti (Savivaldybės administracija)</t>
  </si>
  <si>
    <t>Socialinio būsto statyba ir remontas (Savivaldybės administracija)</t>
  </si>
  <si>
    <t>Seniūnijų bendruomenėms remti (Savivaldybės administracija)</t>
  </si>
  <si>
    <t>IŠ VISO PAGAL PROGRAMAS:</t>
  </si>
  <si>
    <t>____________________________________</t>
  </si>
  <si>
    <t>39.</t>
  </si>
  <si>
    <t>42.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</si>
  <si>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</si>
  <si>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</si>
  <si>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</si>
  <si>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</si>
  <si>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</si>
  <si>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</si>
  <si>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</si>
  <si>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</si>
  <si>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</si>
  <si>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</si>
  <si>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</si>
  <si>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</si>
  <si>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</si>
  <si>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</si>
  <si>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</si>
  <si>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</si>
  <si>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</si>
  <si>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</si>
  <si>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</si>
  <si>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</si>
  <si>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</si>
  <si>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</si>
  <si>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</si>
  <si>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</si>
  <si>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</si>
  <si>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</si>
  <si>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</si>
  <si>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</si>
  <si>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</si>
  <si>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</si>
  <si>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</si>
  <si>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</si>
  <si>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</si>
  <si>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</si>
  <si>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</si>
  <si>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</si>
  <si>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</si>
  <si>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</si>
  <si>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</si>
  <si>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</si>
  <si>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</si>
  <si>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</si>
  <si>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</si>
  <si>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</si>
  <si>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</si>
  <si>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</si>
  <si>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</si>
  <si>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</si>
  <si>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</si>
  <si>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</si>
  <si>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</si>
  <si>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</si>
  <si>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Nemenčinės  kultūros centras</t>
  </si>
  <si>
    <t>Rudaminos  kultūros centras</t>
  </si>
  <si>
    <t>Vilniaus rajono savivaldybės Centrinė biblioteka</t>
  </si>
  <si>
    <t>Vilniaus rajono šeimos ir vaiko krizių centras</t>
  </si>
  <si>
    <t>Subsidijos už centralizuotai tiekiamą šiluminę energiją gyventojų būstui šildyti (Savivaldybės administracija)</t>
  </si>
  <si>
    <t>Gyventojų mokestinės naštos mažinimas (Savivaldybės administracija)</t>
  </si>
  <si>
    <t xml:space="preserve">Gyvenamųjų namų statyba arba įsigijimas (Savivaldybės administracija) </t>
  </si>
  <si>
    <t xml:space="preserve">71. </t>
  </si>
  <si>
    <t>13.</t>
  </si>
  <si>
    <t>15.</t>
  </si>
  <si>
    <t>5.</t>
  </si>
  <si>
    <t>4.</t>
  </si>
  <si>
    <t>3.</t>
  </si>
  <si>
    <t>2.</t>
  </si>
  <si>
    <t>1.</t>
  </si>
  <si>
    <t>Narkotikų, tabako ir alkoholio kontrolės ir vartojimo prevencijos programoms vykdyti (Savivaldybės administracija)</t>
  </si>
  <si>
    <t>84.1.</t>
  </si>
  <si>
    <t>84.2.</t>
  </si>
  <si>
    <t>99.</t>
  </si>
  <si>
    <t>Keleivių vežimo ir kontrolės paslaugos (Savivaldybės administracija)</t>
  </si>
  <si>
    <t>Vilniaus rajono slėptuvės įrengimas ir statinių aprūpinimas (Savivaldybės administracija)</t>
  </si>
  <si>
    <t>Nevyriausybinių organizacijų projektų finansavimas (Savivaldybės administracija)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</si>
</sst>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</font>
    <font>
      <sz val="11"/>
      <color rgb="FF000000"/>
      <name val="Calibri"/>
      <family val="2"/>
      <charset val="186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 applyAlignment="1">
      <alignment wrapText="1"/>
    </xf>
    <xf numFmtId="164" fontId="8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left" wrapText="1"/>
    </xf>
    <xf numFmtId="0" fontId="14" fillId="2" borderId="0" xfId="0" applyFont="1" applyFill="1" applyAlignment="1">
      <alignment horizontal="left"/>
    </xf>
    <xf numFmtId="0" fontId="9" fillId="2" borderId="1" xfId="0" applyFont="1" applyFill="1" applyBorder="1" applyAlignment="1">
      <alignment wrapText="1"/>
    </xf>
    <xf numFmtId="0" fontId="13" fillId="2" borderId="0" xfId="0" applyFont="1" applyFill="1"/>
    <xf numFmtId="0" fontId="13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3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/>
    <xf numFmtId="164" fontId="12" fillId="2" borderId="1" xfId="0" applyNumberFormat="1" applyFont="1" applyFill="1" applyBorder="1" applyAlignment="1">
      <alignment wrapText="1"/>
    </xf>
    <xf numFmtId="0" fontId="5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4" fontId="2" fillId="2" borderId="0" xfId="0" applyNumberFormat="1" applyFont="1" applyFill="1"/>
    <xf numFmtId="164" fontId="0" fillId="2" borderId="0" xfId="0" applyNumberFormat="1" applyFill="1"/>
    <xf numFmtId="0" fontId="6" fillId="2" borderId="1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/>
    </xf>
    <xf numFmtId="0" fontId="8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3884083</xdr:colOff>
      <xdr:row>0</xdr:row>
      <xdr:rowOff>10583</xdr:rowOff>
    </xdr:from>
    <xdr:to>
      <xdr:col>3</xdr:col>
      <xdr:colOff>24146</xdr:colOff>
      <xdr:row>6</xdr:row>
      <xdr:rowOff>57873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E5B027-F087-475F-B9C0-CB5BF1D9E479}"/>
            </a:ext>
          </a:extLst>
        </xdr:cNvPr>
        <xdr:cNvSpPr txBox="1"/>
      </xdr:nvSpPr>
      <xdr:spPr>
        <a:xfrm>
          <a:off x="4307416" y="10583"/>
          <a:ext cx="2447730" cy="85162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Vilniaus rajono savivaldybės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tarybos 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2024 m. vasario 15 d.</a:t>
          </a:r>
          <a:endParaRPr kumimoji="0" lang="lt-L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sprendimo Nr. T3-49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 priedas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B9726-3324-4179-81CC-627373C5BF59}">
  <dimension ref="A1:E140"/>
  <sheetViews>
    <sheetView tabSelected="1" zoomScaleNormal="100" zoomScaleSheetLayoutView="100" workbookViewId="0">
      <selection activeCell="B24" sqref="B24"/>
    </sheetView>
  </sheetViews>
  <sheetFormatPr defaultRowHeight="15.5" x14ac:dyDescent="0.35"/>
  <cols>
    <col min="1" max="1" width="6.08984375" style="20" customWidth="1"/>
    <col min="2" max="2" width="79.6328125" customWidth="1"/>
    <col min="3" max="3" width="12.08984375" style="32" customWidth="1"/>
  </cols>
  <sheetData>
    <row r="1" spans="1:5" x14ac:dyDescent="0.35">
      <c r="A1" s="18"/>
      <c r="B1" s="3"/>
      <c r="C1" s="35"/>
      <c r="D1" s="35"/>
      <c r="E1" s="5"/>
    </row>
    <row r="2" spans="1:5" x14ac:dyDescent="0.35">
      <c r="A2" s="18"/>
      <c r="B2" s="3"/>
      <c r="C2" s="35"/>
      <c r="D2" s="35"/>
      <c r="E2" s="35"/>
    </row>
    <row r="3" spans="1:5" x14ac:dyDescent="0.35">
      <c r="A3" s="18"/>
      <c r="B3" s="3"/>
      <c r="C3" s="35"/>
      <c r="D3" s="35"/>
      <c r="E3" s="35"/>
    </row>
    <row r="4" spans="1:5" x14ac:dyDescent="0.35">
      <c r="A4" s="18"/>
      <c r="B4" s="3"/>
      <c r="C4" s="35"/>
      <c r="D4" s="35"/>
      <c r="E4" s="35"/>
    </row>
    <row r="5" spans="1:5" x14ac:dyDescent="0.35">
      <c r="A5" s="18"/>
      <c r="B5" s="3"/>
      <c r="C5" s="28"/>
      <c r="D5" s="8"/>
      <c r="E5" s="8"/>
    </row>
    <row r="6" spans="1:5" x14ac:dyDescent="0.35">
      <c r="A6" s="18"/>
      <c r="B6" s="3"/>
      <c r="C6" s="28"/>
      <c r="D6" s="8"/>
      <c r="E6" s="8"/>
    </row>
    <row r="7" spans="1:5" x14ac:dyDescent="0.35">
      <c r="A7" s="18"/>
      <c r="B7" s="3"/>
      <c r="C7" s="29"/>
    </row>
    <row r="8" spans="1:5" ht="33" customHeight="1" x14ac:dyDescent="0.35">
      <c r="A8" s="36" t="s">
        <v>0</v>
      </c>
      <c r="B8" s="36"/>
      <c r="C8" s="36"/>
    </row>
    <row r="9" spans="1:5" x14ac:dyDescent="0.35">
      <c r="A9" s="37" t="s">
        <v>1</v>
      </c>
      <c r="B9" s="37"/>
      <c r="C9" s="37"/>
    </row>
    <row r="10" spans="1:5" ht="14.5" x14ac:dyDescent="0.35">
      <c r="A10" s="43" t="s">
        <v>2</v>
      </c>
      <c r="B10" s="44" t="s">
        <v>3</v>
      </c>
      <c r="C10" s="45" t="s">
        <v>4</v>
      </c>
    </row>
    <row r="11" spans="1:5" ht="15.75" customHeight="1" x14ac:dyDescent="0.35">
      <c r="A11" s="43"/>
      <c r="B11" s="44"/>
      <c r="C11" s="45"/>
    </row>
    <row r="12" spans="1:5" ht="14.5" x14ac:dyDescent="0.35">
      <c r="A12" s="43"/>
      <c r="B12" s="44"/>
      <c r="C12" s="45"/>
    </row>
    <row r="13" spans="1:5" ht="17" customHeight="1" x14ac:dyDescent="0.35">
      <c r="A13" s="38" t="s">
        <v>5</v>
      </c>
      <c r="B13" s="38"/>
      <c r="C13" s="38"/>
    </row>
    <row r="14" spans="1:5" ht="17" customHeight="1" x14ac:dyDescent="0.35">
      <c r="A14" s="17" t="s">
        <v>197</v>
      </c>
      <c r="B14" s="4" t="s">
        <v>6</v>
      </c>
      <c r="C14" s="9">
        <f>1331.6</f>
        <v>1331.6</v>
      </c>
    </row>
    <row r="15" spans="1:5" ht="17" customHeight="1" x14ac:dyDescent="0.35">
      <c r="A15" s="17" t="s">
        <v>196</v>
      </c>
      <c r="B15" s="4" t="s">
        <v>7</v>
      </c>
      <c r="C15" s="9">
        <f>50</f>
        <v>50</v>
      </c>
    </row>
    <row r="16" spans="1:5" ht="17" customHeight="1" x14ac:dyDescent="0.35">
      <c r="A16" s="17" t="s">
        <v>195</v>
      </c>
      <c r="B16" s="4" t="s">
        <v>8</v>
      </c>
      <c r="C16" s="9">
        <f>175</f>
        <v>175</v>
      </c>
    </row>
    <row r="17" spans="1:3" ht="17" customHeight="1" x14ac:dyDescent="0.35">
      <c r="A17" s="17" t="s">
        <v>194</v>
      </c>
      <c r="B17" s="4" t="s">
        <v>9</v>
      </c>
      <c r="C17" s="9">
        <f>40</f>
        <v>40</v>
      </c>
    </row>
    <row r="18" spans="1:3" ht="17" customHeight="1" x14ac:dyDescent="0.35">
      <c r="A18" s="17" t="s">
        <v>193</v>
      </c>
      <c r="B18" s="4" t="s">
        <v>202</v>
      </c>
      <c r="C18" s="9">
        <f>4100</f>
        <v>4100</v>
      </c>
    </row>
    <row r="19" spans="1:3" ht="17" customHeight="1" x14ac:dyDescent="0.35">
      <c r="A19" s="17" t="s">
        <v>10</v>
      </c>
      <c r="B19" s="4" t="s">
        <v>11</v>
      </c>
      <c r="C19" s="9">
        <f>300</f>
        <v>300</v>
      </c>
    </row>
    <row r="20" spans="1:3" ht="17" customHeight="1" x14ac:dyDescent="0.35">
      <c r="A20" s="17" t="s">
        <v>12</v>
      </c>
      <c r="B20" s="4" t="s">
        <v>13</v>
      </c>
      <c r="C20" s="9">
        <f>192.9</f>
        <v>192.9</v>
      </c>
    </row>
    <row r="21" spans="1:3" ht="30.75" customHeight="1" x14ac:dyDescent="0.35">
      <c r="A21" s="17" t="s">
        <v>14</v>
      </c>
      <c r="B21" s="4" t="s">
        <v>187</v>
      </c>
      <c r="C21" s="9">
        <f>1800-420</f>
        <v>1380</v>
      </c>
    </row>
    <row r="22" spans="1:3" ht="17" customHeight="1" x14ac:dyDescent="0.35">
      <c r="A22" s="17" t="s">
        <v>15</v>
      </c>
      <c r="B22" s="4" t="s">
        <v>16</v>
      </c>
      <c r="C22" s="10">
        <f>100</f>
        <v>100</v>
      </c>
    </row>
    <row r="23" spans="1:3" ht="17" customHeight="1" x14ac:dyDescent="0.35">
      <c r="A23" s="17" t="s">
        <v>17</v>
      </c>
      <c r="B23" s="4" t="s">
        <v>18</v>
      </c>
      <c r="C23" s="9">
        <f>800</f>
        <v>800</v>
      </c>
    </row>
    <row r="24" spans="1:3" ht="17" customHeight="1" x14ac:dyDescent="0.35">
      <c r="A24" s="17" t="s">
        <v>19</v>
      </c>
      <c r="B24" s="19" t="s">
        <v>204</v>
      </c>
      <c r="C24" s="9">
        <f>80</f>
        <v>80</v>
      </c>
    </row>
    <row r="25" spans="1:3" ht="17" customHeight="1" x14ac:dyDescent="0.35">
      <c r="A25" s="17" t="s">
        <v>20</v>
      </c>
      <c r="B25" s="19" t="s">
        <v>188</v>
      </c>
      <c r="C25" s="9">
        <f>30</f>
        <v>30</v>
      </c>
    </row>
    <row r="26" spans="1:3" ht="17" customHeight="1" x14ac:dyDescent="0.35">
      <c r="A26" s="17" t="s">
        <v>191</v>
      </c>
      <c r="B26" s="19" t="s">
        <v>22</v>
      </c>
      <c r="C26" s="9">
        <f>129.9</f>
        <v>129.9</v>
      </c>
    </row>
    <row r="27" spans="1:3" ht="17" customHeight="1" x14ac:dyDescent="0.35">
      <c r="A27" s="17" t="s">
        <v>21</v>
      </c>
      <c r="B27" s="19" t="s">
        <v>189</v>
      </c>
      <c r="C27" s="9">
        <v>22.4</v>
      </c>
    </row>
    <row r="28" spans="1:3" ht="17" customHeight="1" x14ac:dyDescent="0.35">
      <c r="A28" s="39" t="s">
        <v>4</v>
      </c>
      <c r="B28" s="39"/>
      <c r="C28" s="11">
        <f>SUM(C14:C27)</f>
        <v>8731.7999999999993</v>
      </c>
    </row>
    <row r="29" spans="1:3" ht="17" customHeight="1" x14ac:dyDescent="0.35">
      <c r="A29" s="33" t="s">
        <v>23</v>
      </c>
      <c r="B29" s="33"/>
      <c r="C29" s="33"/>
    </row>
    <row r="30" spans="1:3" ht="17" customHeight="1" x14ac:dyDescent="0.35">
      <c r="A30" s="17" t="s">
        <v>192</v>
      </c>
      <c r="B30" s="7" t="s">
        <v>25</v>
      </c>
      <c r="C30" s="9">
        <f>28700-100+10</f>
        <v>28610</v>
      </c>
    </row>
    <row r="31" spans="1:3" ht="31" x14ac:dyDescent="0.35">
      <c r="A31" s="17" t="s">
        <v>24</v>
      </c>
      <c r="B31" s="7" t="s">
        <v>29</v>
      </c>
      <c r="C31" s="9">
        <v>540</v>
      </c>
    </row>
    <row r="32" spans="1:3" ht="33" customHeight="1" x14ac:dyDescent="0.35">
      <c r="A32" s="17" t="s">
        <v>26</v>
      </c>
      <c r="B32" s="7" t="s">
        <v>31</v>
      </c>
      <c r="C32" s="9">
        <v>100</v>
      </c>
    </row>
    <row r="33" spans="1:3" ht="17" customHeight="1" x14ac:dyDescent="0.35">
      <c r="A33" s="17" t="s">
        <v>28</v>
      </c>
      <c r="B33" s="7" t="s">
        <v>33</v>
      </c>
      <c r="C33" s="9">
        <v>35</v>
      </c>
    </row>
    <row r="34" spans="1:3" ht="17" customHeight="1" x14ac:dyDescent="0.35">
      <c r="A34" s="17" t="s">
        <v>30</v>
      </c>
      <c r="B34" s="7" t="s">
        <v>35</v>
      </c>
      <c r="C34" s="9">
        <v>50</v>
      </c>
    </row>
    <row r="35" spans="1:3" ht="17" customHeight="1" x14ac:dyDescent="0.35">
      <c r="A35" s="17" t="s">
        <v>32</v>
      </c>
      <c r="B35" s="7" t="s">
        <v>37</v>
      </c>
      <c r="C35" s="9">
        <v>91.3</v>
      </c>
    </row>
    <row r="36" spans="1:3" ht="17" customHeight="1" x14ac:dyDescent="0.35">
      <c r="A36" s="17" t="s">
        <v>34</v>
      </c>
      <c r="B36" s="7" t="s">
        <v>39</v>
      </c>
      <c r="C36" s="9">
        <f>1860-10</f>
        <v>1850</v>
      </c>
    </row>
    <row r="37" spans="1:3" ht="17" customHeight="1" x14ac:dyDescent="0.35">
      <c r="A37" s="17" t="s">
        <v>36</v>
      </c>
      <c r="B37" s="7" t="s">
        <v>6</v>
      </c>
      <c r="C37" s="9">
        <v>6003.2</v>
      </c>
    </row>
    <row r="38" spans="1:3" ht="30.75" customHeight="1" x14ac:dyDescent="0.35">
      <c r="A38" s="17" t="s">
        <v>38</v>
      </c>
      <c r="B38" s="7" t="s">
        <v>41</v>
      </c>
      <c r="C38" s="9">
        <v>50</v>
      </c>
    </row>
    <row r="39" spans="1:3" ht="31" x14ac:dyDescent="0.35">
      <c r="A39" s="17">
        <v>24</v>
      </c>
      <c r="B39" s="7" t="s">
        <v>43</v>
      </c>
      <c r="C39" s="9">
        <v>150</v>
      </c>
    </row>
    <row r="40" spans="1:3" ht="17" customHeight="1" x14ac:dyDescent="0.35">
      <c r="A40" s="17" t="s">
        <v>40</v>
      </c>
      <c r="B40" s="7" t="s">
        <v>45</v>
      </c>
      <c r="C40" s="9">
        <v>300</v>
      </c>
    </row>
    <row r="41" spans="1:3" ht="17" customHeight="1" x14ac:dyDescent="0.35">
      <c r="A41" s="17" t="s">
        <v>42</v>
      </c>
      <c r="B41" s="25" t="s">
        <v>47</v>
      </c>
      <c r="C41" s="9">
        <v>50</v>
      </c>
    </row>
    <row r="42" spans="1:3" ht="17" customHeight="1" x14ac:dyDescent="0.35">
      <c r="A42" s="17" t="s">
        <v>44</v>
      </c>
      <c r="B42" s="26" t="s">
        <v>49</v>
      </c>
      <c r="C42" s="9">
        <f>50-20</f>
        <v>30</v>
      </c>
    </row>
    <row r="43" spans="1:3" ht="30.75" customHeight="1" x14ac:dyDescent="0.35">
      <c r="A43" s="17" t="s">
        <v>46</v>
      </c>
      <c r="B43" s="7" t="s">
        <v>58</v>
      </c>
      <c r="C43" s="9">
        <v>1800</v>
      </c>
    </row>
    <row r="44" spans="1:3" ht="17" customHeight="1" x14ac:dyDescent="0.35">
      <c r="A44" s="39" t="s">
        <v>4</v>
      </c>
      <c r="B44" s="39"/>
      <c r="C44" s="11">
        <f>SUM(C30:C43)</f>
        <v>39659.5</v>
      </c>
    </row>
    <row r="45" spans="1:3" ht="17" customHeight="1" x14ac:dyDescent="0.35">
      <c r="A45" s="33" t="s">
        <v>51</v>
      </c>
      <c r="B45" s="33"/>
      <c r="C45" s="33"/>
    </row>
    <row r="46" spans="1:3" ht="17" customHeight="1" x14ac:dyDescent="0.35">
      <c r="A46" s="17" t="s">
        <v>48</v>
      </c>
      <c r="B46" s="4" t="s">
        <v>53</v>
      </c>
      <c r="C46" s="10">
        <v>130</v>
      </c>
    </row>
    <row r="47" spans="1:3" ht="17" customHeight="1" x14ac:dyDescent="0.35">
      <c r="A47" s="17" t="s">
        <v>50</v>
      </c>
      <c r="B47" s="6" t="s">
        <v>55</v>
      </c>
      <c r="C47" s="12">
        <v>3000</v>
      </c>
    </row>
    <row r="48" spans="1:3" ht="17" customHeight="1" x14ac:dyDescent="0.35">
      <c r="A48" s="17" t="s">
        <v>52</v>
      </c>
      <c r="B48" s="4" t="s">
        <v>6</v>
      </c>
      <c r="C48" s="10">
        <v>787</v>
      </c>
    </row>
    <row r="49" spans="1:3" ht="30.75" customHeight="1" x14ac:dyDescent="0.35">
      <c r="A49" s="17" t="s">
        <v>54</v>
      </c>
      <c r="B49" s="4" t="s">
        <v>58</v>
      </c>
      <c r="C49" s="10">
        <v>2500</v>
      </c>
    </row>
    <row r="50" spans="1:3" ht="30.75" customHeight="1" x14ac:dyDescent="0.35">
      <c r="A50" s="17" t="s">
        <v>56</v>
      </c>
      <c r="B50" s="4" t="s">
        <v>60</v>
      </c>
      <c r="C50" s="10">
        <v>250</v>
      </c>
    </row>
    <row r="51" spans="1:3" ht="16.25" customHeight="1" x14ac:dyDescent="0.35">
      <c r="A51" s="39" t="s">
        <v>4</v>
      </c>
      <c r="B51" s="39"/>
      <c r="C51" s="13">
        <f>SUM(C46:C50)</f>
        <v>6667</v>
      </c>
    </row>
    <row r="52" spans="1:3" ht="17" customHeight="1" x14ac:dyDescent="0.35">
      <c r="A52" s="33" t="s">
        <v>61</v>
      </c>
      <c r="B52" s="33"/>
      <c r="C52" s="33"/>
    </row>
    <row r="53" spans="1:3" ht="17" customHeight="1" x14ac:dyDescent="0.35">
      <c r="A53" s="24" t="s">
        <v>57</v>
      </c>
      <c r="B53" s="4" t="s">
        <v>63</v>
      </c>
      <c r="C53" s="10">
        <v>180</v>
      </c>
    </row>
    <row r="54" spans="1:3" ht="17" customHeight="1" x14ac:dyDescent="0.35">
      <c r="A54" s="17" t="s">
        <v>59</v>
      </c>
      <c r="B54" s="4" t="s">
        <v>65</v>
      </c>
      <c r="C54" s="10">
        <v>12750.5</v>
      </c>
    </row>
    <row r="55" spans="1:3" ht="17" customHeight="1" x14ac:dyDescent="0.35">
      <c r="A55" s="17" t="s">
        <v>62</v>
      </c>
      <c r="B55" s="4" t="s">
        <v>67</v>
      </c>
      <c r="C55" s="10">
        <v>1117</v>
      </c>
    </row>
    <row r="56" spans="1:3" ht="17" customHeight="1" x14ac:dyDescent="0.35">
      <c r="A56" s="17" t="s">
        <v>64</v>
      </c>
      <c r="B56" s="4" t="s">
        <v>6</v>
      </c>
      <c r="C56" s="10">
        <v>51.5</v>
      </c>
    </row>
    <row r="57" spans="1:3" ht="17" customHeight="1" x14ac:dyDescent="0.35">
      <c r="A57" s="17" t="s">
        <v>66</v>
      </c>
      <c r="B57" s="4" t="s">
        <v>69</v>
      </c>
      <c r="C57" s="10">
        <v>422.5</v>
      </c>
    </row>
    <row r="58" spans="1:3" ht="17" customHeight="1" x14ac:dyDescent="0.35">
      <c r="A58" s="17" t="s">
        <v>129</v>
      </c>
      <c r="B58" s="4" t="s">
        <v>71</v>
      </c>
      <c r="C58" s="10">
        <v>500</v>
      </c>
    </row>
    <row r="59" spans="1:3" ht="17" customHeight="1" x14ac:dyDescent="0.35">
      <c r="A59" s="17" t="s">
        <v>68</v>
      </c>
      <c r="B59" s="4" t="s">
        <v>72</v>
      </c>
      <c r="C59" s="10">
        <v>25</v>
      </c>
    </row>
    <row r="60" spans="1:3" ht="17" customHeight="1" x14ac:dyDescent="0.35">
      <c r="A60" s="17" t="s">
        <v>70</v>
      </c>
      <c r="B60" s="4" t="s">
        <v>74</v>
      </c>
      <c r="C60" s="10">
        <v>133.80000000000001</v>
      </c>
    </row>
    <row r="61" spans="1:3" ht="17" customHeight="1" x14ac:dyDescent="0.35">
      <c r="A61" s="17" t="s">
        <v>130</v>
      </c>
      <c r="B61" s="4" t="s">
        <v>76</v>
      </c>
      <c r="C61" s="10">
        <v>6110.5</v>
      </c>
    </row>
    <row r="62" spans="1:3" ht="31" x14ac:dyDescent="0.35">
      <c r="A62" s="17" t="s">
        <v>73</v>
      </c>
      <c r="B62" s="4" t="s">
        <v>78</v>
      </c>
      <c r="C62" s="10">
        <v>500</v>
      </c>
    </row>
    <row r="63" spans="1:3" ht="17" customHeight="1" x14ac:dyDescent="0.35">
      <c r="A63" s="17" t="s">
        <v>75</v>
      </c>
      <c r="B63" s="4" t="s">
        <v>79</v>
      </c>
      <c r="C63" s="10">
        <v>327.2</v>
      </c>
    </row>
    <row r="64" spans="1:3" ht="17" customHeight="1" x14ac:dyDescent="0.35">
      <c r="A64" s="17" t="s">
        <v>77</v>
      </c>
      <c r="B64" s="4" t="s">
        <v>80</v>
      </c>
      <c r="C64" s="10">
        <v>25</v>
      </c>
    </row>
    <row r="65" spans="1:3" ht="17" customHeight="1" x14ac:dyDescent="0.35">
      <c r="A65" s="17" t="s">
        <v>131</v>
      </c>
      <c r="B65" s="4" t="s">
        <v>81</v>
      </c>
      <c r="C65" s="10">
        <v>682.7</v>
      </c>
    </row>
    <row r="66" spans="1:3" ht="17" customHeight="1" x14ac:dyDescent="0.35">
      <c r="A66" s="17" t="s">
        <v>132</v>
      </c>
      <c r="B66" s="4" t="s">
        <v>82</v>
      </c>
      <c r="C66" s="10">
        <v>20</v>
      </c>
    </row>
    <row r="67" spans="1:3" ht="17" customHeight="1" x14ac:dyDescent="0.35">
      <c r="A67" s="17" t="s">
        <v>133</v>
      </c>
      <c r="B67" s="4" t="s">
        <v>83</v>
      </c>
      <c r="C67" s="10">
        <v>292.2</v>
      </c>
    </row>
    <row r="68" spans="1:3" ht="16.25" customHeight="1" x14ac:dyDescent="0.35">
      <c r="A68" s="39" t="s">
        <v>4</v>
      </c>
      <c r="B68" s="39"/>
      <c r="C68" s="13">
        <f>SUM(C53:C67)</f>
        <v>23137.9</v>
      </c>
    </row>
    <row r="69" spans="1:3" ht="17" customHeight="1" x14ac:dyDescent="0.35">
      <c r="A69" s="41" t="s">
        <v>84</v>
      </c>
      <c r="B69" s="41"/>
      <c r="C69" s="41"/>
    </row>
    <row r="70" spans="1:3" ht="17" customHeight="1" x14ac:dyDescent="0.35">
      <c r="A70" s="17" t="s">
        <v>134</v>
      </c>
      <c r="B70" s="6" t="s">
        <v>85</v>
      </c>
      <c r="C70" s="10">
        <f>2000-58</f>
        <v>1942</v>
      </c>
    </row>
    <row r="71" spans="1:3" ht="17" customHeight="1" x14ac:dyDescent="0.35">
      <c r="A71" s="17" t="s">
        <v>135</v>
      </c>
      <c r="B71" s="6" t="s">
        <v>86</v>
      </c>
      <c r="C71" s="12">
        <v>1175.5999999999999</v>
      </c>
    </row>
    <row r="72" spans="1:3" ht="17" customHeight="1" x14ac:dyDescent="0.35">
      <c r="A72" s="17" t="s">
        <v>136</v>
      </c>
      <c r="B72" s="6" t="s">
        <v>87</v>
      </c>
      <c r="C72" s="12">
        <f>6000+30-400+370+50</f>
        <v>6050</v>
      </c>
    </row>
    <row r="73" spans="1:3" ht="17" customHeight="1" x14ac:dyDescent="0.35">
      <c r="A73" s="17" t="s">
        <v>137</v>
      </c>
      <c r="B73" s="6" t="s">
        <v>88</v>
      </c>
      <c r="C73" s="12">
        <v>4500</v>
      </c>
    </row>
    <row r="74" spans="1:3" ht="17" customHeight="1" x14ac:dyDescent="0.35">
      <c r="A74" s="17" t="s">
        <v>138</v>
      </c>
      <c r="B74" s="6" t="s">
        <v>89</v>
      </c>
      <c r="C74" s="12">
        <v>10</v>
      </c>
    </row>
    <row r="75" spans="1:3" ht="17" customHeight="1" x14ac:dyDescent="0.35">
      <c r="A75" s="17" t="s">
        <v>139</v>
      </c>
      <c r="B75" s="6" t="s">
        <v>90</v>
      </c>
      <c r="C75" s="12">
        <v>3</v>
      </c>
    </row>
    <row r="76" spans="1:3" ht="17" customHeight="1" x14ac:dyDescent="0.35">
      <c r="A76" s="17" t="s">
        <v>140</v>
      </c>
      <c r="B76" s="6" t="s">
        <v>91</v>
      </c>
      <c r="C76" s="12">
        <v>30</v>
      </c>
    </row>
    <row r="77" spans="1:3" ht="17" customHeight="1" x14ac:dyDescent="0.35">
      <c r="A77" s="17" t="s">
        <v>141</v>
      </c>
      <c r="B77" s="6" t="s">
        <v>92</v>
      </c>
      <c r="C77" s="12">
        <v>543.1</v>
      </c>
    </row>
    <row r="78" spans="1:3" ht="17" customHeight="1" x14ac:dyDescent="0.35">
      <c r="A78" s="17" t="s">
        <v>142</v>
      </c>
      <c r="B78" s="6" t="s">
        <v>93</v>
      </c>
      <c r="C78" s="12">
        <v>11146.3</v>
      </c>
    </row>
    <row r="79" spans="1:3" ht="17" customHeight="1" x14ac:dyDescent="0.35">
      <c r="A79" s="17" t="s">
        <v>143</v>
      </c>
      <c r="B79" s="6" t="s">
        <v>94</v>
      </c>
      <c r="C79" s="12">
        <v>277.89999999999998</v>
      </c>
    </row>
    <row r="80" spans="1:3" ht="17" customHeight="1" x14ac:dyDescent="0.35">
      <c r="A80" s="17" t="s">
        <v>144</v>
      </c>
      <c r="B80" s="6" t="s">
        <v>6</v>
      </c>
      <c r="C80" s="12">
        <f>2179.4+400</f>
        <v>2579.4</v>
      </c>
    </row>
    <row r="81" spans="1:3" ht="17" customHeight="1" x14ac:dyDescent="0.35">
      <c r="A81" s="17" t="s">
        <v>145</v>
      </c>
      <c r="B81" s="6" t="s">
        <v>27</v>
      </c>
      <c r="C81" s="12">
        <v>400</v>
      </c>
    </row>
    <row r="82" spans="1:3" ht="17" customHeight="1" x14ac:dyDescent="0.35">
      <c r="A82" s="17" t="s">
        <v>146</v>
      </c>
      <c r="B82" s="6" t="s">
        <v>95</v>
      </c>
      <c r="C82" s="12">
        <v>60</v>
      </c>
    </row>
    <row r="83" spans="1:3" ht="17" customHeight="1" x14ac:dyDescent="0.35">
      <c r="A83" s="17" t="s">
        <v>147</v>
      </c>
      <c r="B83" s="4" t="s">
        <v>96</v>
      </c>
      <c r="C83" s="12">
        <v>20</v>
      </c>
    </row>
    <row r="84" spans="1:3" ht="17" customHeight="1" x14ac:dyDescent="0.35">
      <c r="A84" s="17" t="s">
        <v>148</v>
      </c>
      <c r="B84" s="4" t="s">
        <v>97</v>
      </c>
      <c r="C84" s="10">
        <v>4312</v>
      </c>
    </row>
    <row r="85" spans="1:3" ht="17" customHeight="1" x14ac:dyDescent="0.35">
      <c r="A85" s="17" t="s">
        <v>149</v>
      </c>
      <c r="B85" s="6" t="s">
        <v>98</v>
      </c>
      <c r="C85" s="12">
        <v>754.6</v>
      </c>
    </row>
    <row r="86" spans="1:3" ht="30.75" customHeight="1" x14ac:dyDescent="0.35">
      <c r="A86" s="17" t="s">
        <v>150</v>
      </c>
      <c r="B86" s="4" t="s">
        <v>58</v>
      </c>
      <c r="C86" s="10">
        <v>700</v>
      </c>
    </row>
    <row r="87" spans="1:3" x14ac:dyDescent="0.35">
      <c r="A87" s="24" t="s">
        <v>151</v>
      </c>
      <c r="B87" s="4" t="s">
        <v>203</v>
      </c>
      <c r="C87" s="10">
        <v>58</v>
      </c>
    </row>
    <row r="88" spans="1:3" ht="16.25" customHeight="1" x14ac:dyDescent="0.35">
      <c r="A88" s="39" t="s">
        <v>4</v>
      </c>
      <c r="B88" s="39"/>
      <c r="C88" s="13">
        <f>SUM(C70:C87)</f>
        <v>34561.9</v>
      </c>
    </row>
    <row r="89" spans="1:3" ht="17" customHeight="1" x14ac:dyDescent="0.35">
      <c r="A89" s="38" t="s">
        <v>99</v>
      </c>
      <c r="B89" s="38"/>
      <c r="C89" s="38"/>
    </row>
    <row r="90" spans="1:3" ht="17" customHeight="1" x14ac:dyDescent="0.35">
      <c r="A90" s="17" t="s">
        <v>152</v>
      </c>
      <c r="B90" s="6" t="s">
        <v>100</v>
      </c>
      <c r="C90" s="12">
        <v>1120</v>
      </c>
    </row>
    <row r="91" spans="1:3" ht="17" customHeight="1" x14ac:dyDescent="0.35">
      <c r="A91" s="17" t="s">
        <v>153</v>
      </c>
      <c r="B91" s="6" t="s">
        <v>101</v>
      </c>
      <c r="C91" s="12">
        <v>50</v>
      </c>
    </row>
    <row r="92" spans="1:3" ht="17" customHeight="1" x14ac:dyDescent="0.35">
      <c r="A92" s="17" t="s">
        <v>154</v>
      </c>
      <c r="B92" s="6" t="s">
        <v>6</v>
      </c>
      <c r="C92" s="12">
        <v>169</v>
      </c>
    </row>
    <row r="93" spans="1:3" ht="33.65" customHeight="1" x14ac:dyDescent="0.35">
      <c r="A93" s="17" t="s">
        <v>155</v>
      </c>
      <c r="B93" s="6" t="s">
        <v>198</v>
      </c>
      <c r="C93" s="12">
        <v>50</v>
      </c>
    </row>
    <row r="94" spans="1:3" ht="17" customHeight="1" x14ac:dyDescent="0.35">
      <c r="A94" s="42" t="s">
        <v>4</v>
      </c>
      <c r="B94" s="42"/>
      <c r="C94" s="14">
        <f>SUM(C90:C93)</f>
        <v>1389</v>
      </c>
    </row>
    <row r="95" spans="1:3" ht="17" customHeight="1" x14ac:dyDescent="0.35">
      <c r="A95" s="33" t="s">
        <v>102</v>
      </c>
      <c r="B95" s="33"/>
      <c r="C95" s="33"/>
    </row>
    <row r="96" spans="1:3" ht="17" customHeight="1" x14ac:dyDescent="0.35">
      <c r="A96" s="17" t="s">
        <v>190</v>
      </c>
      <c r="B96" s="6" t="s">
        <v>6</v>
      </c>
      <c r="C96" s="12">
        <v>1512.8</v>
      </c>
    </row>
    <row r="97" spans="1:3" ht="17" customHeight="1" x14ac:dyDescent="0.35">
      <c r="A97" s="17" t="s">
        <v>156</v>
      </c>
      <c r="B97" s="6" t="s">
        <v>95</v>
      </c>
      <c r="C97" s="12">
        <v>5</v>
      </c>
    </row>
    <row r="98" spans="1:3" ht="17" customHeight="1" x14ac:dyDescent="0.35">
      <c r="A98" s="17" t="s">
        <v>157</v>
      </c>
      <c r="B98" s="4" t="s">
        <v>103</v>
      </c>
      <c r="C98" s="15">
        <v>752.2</v>
      </c>
    </row>
    <row r="99" spans="1:3" ht="17" customHeight="1" x14ac:dyDescent="0.35">
      <c r="A99" s="17" t="s">
        <v>158</v>
      </c>
      <c r="B99" s="4" t="s">
        <v>104</v>
      </c>
      <c r="C99" s="10">
        <f>100</f>
        <v>100</v>
      </c>
    </row>
    <row r="100" spans="1:3" ht="31" x14ac:dyDescent="0.35">
      <c r="A100" s="17" t="s">
        <v>159</v>
      </c>
      <c r="B100" s="4" t="s">
        <v>105</v>
      </c>
      <c r="C100" s="10">
        <v>5</v>
      </c>
    </row>
    <row r="101" spans="1:3" ht="17" customHeight="1" x14ac:dyDescent="0.35">
      <c r="A101" s="17" t="s">
        <v>160</v>
      </c>
      <c r="B101" s="4" t="s">
        <v>106</v>
      </c>
      <c r="C101" s="10">
        <v>50</v>
      </c>
    </row>
    <row r="102" spans="1:3" ht="17" customHeight="1" x14ac:dyDescent="0.35">
      <c r="A102" s="17" t="s">
        <v>161</v>
      </c>
      <c r="B102" s="4" t="s">
        <v>107</v>
      </c>
      <c r="C102" s="10">
        <v>877.9</v>
      </c>
    </row>
    <row r="103" spans="1:3" ht="17" customHeight="1" x14ac:dyDescent="0.35">
      <c r="A103" s="17" t="s">
        <v>162</v>
      </c>
      <c r="B103" s="4" t="s">
        <v>108</v>
      </c>
      <c r="C103" s="10">
        <v>369.5</v>
      </c>
    </row>
    <row r="104" spans="1:3" ht="17" customHeight="1" x14ac:dyDescent="0.35">
      <c r="A104" s="17" t="s">
        <v>163</v>
      </c>
      <c r="B104" s="4" t="s">
        <v>183</v>
      </c>
      <c r="C104" s="10">
        <v>2517.6999999999998</v>
      </c>
    </row>
    <row r="105" spans="1:3" ht="17" customHeight="1" x14ac:dyDescent="0.35">
      <c r="A105" s="17" t="s">
        <v>164</v>
      </c>
      <c r="B105" s="4" t="s">
        <v>184</v>
      </c>
      <c r="C105" s="10">
        <v>2394.5</v>
      </c>
    </row>
    <row r="106" spans="1:3" ht="17" customHeight="1" x14ac:dyDescent="0.35">
      <c r="A106" s="17" t="s">
        <v>165</v>
      </c>
      <c r="B106" s="4" t="s">
        <v>185</v>
      </c>
      <c r="C106" s="10">
        <v>1949.3</v>
      </c>
    </row>
    <row r="107" spans="1:3" ht="31" x14ac:dyDescent="0.35">
      <c r="A107" s="17" t="s">
        <v>166</v>
      </c>
      <c r="B107" s="4" t="s">
        <v>58</v>
      </c>
      <c r="C107" s="10">
        <v>1440</v>
      </c>
    </row>
    <row r="108" spans="1:3" ht="17" customHeight="1" x14ac:dyDescent="0.35">
      <c r="A108" s="17" t="s">
        <v>167</v>
      </c>
      <c r="B108" s="4" t="s">
        <v>109</v>
      </c>
      <c r="C108" s="10">
        <v>350</v>
      </c>
    </row>
    <row r="109" spans="1:3" ht="15" customHeight="1" x14ac:dyDescent="0.35">
      <c r="A109" s="39" t="s">
        <v>4</v>
      </c>
      <c r="B109" s="39"/>
      <c r="C109" s="13">
        <f>SUM(C96:C108)</f>
        <v>12323.9</v>
      </c>
    </row>
    <row r="110" spans="1:3" ht="15" customHeight="1" x14ac:dyDescent="0.35">
      <c r="A110" s="33" t="s">
        <v>110</v>
      </c>
      <c r="B110" s="33"/>
      <c r="C110" s="33"/>
    </row>
    <row r="111" spans="1:3" ht="30.75" customHeight="1" x14ac:dyDescent="0.35">
      <c r="A111" s="24" t="s">
        <v>168</v>
      </c>
      <c r="B111" s="4" t="s">
        <v>111</v>
      </c>
      <c r="C111" s="10">
        <v>10196.5</v>
      </c>
    </row>
    <row r="112" spans="1:3" ht="17" customHeight="1" x14ac:dyDescent="0.35">
      <c r="A112" s="17" t="s">
        <v>199</v>
      </c>
      <c r="B112" s="4" t="s">
        <v>112</v>
      </c>
      <c r="C112" s="10">
        <v>9363.5</v>
      </c>
    </row>
    <row r="113" spans="1:3" ht="17" customHeight="1" x14ac:dyDescent="0.35">
      <c r="A113" s="17" t="s">
        <v>200</v>
      </c>
      <c r="B113" s="4" t="s">
        <v>113</v>
      </c>
      <c r="C113" s="10">
        <v>833</v>
      </c>
    </row>
    <row r="114" spans="1:3" ht="17" customHeight="1" x14ac:dyDescent="0.35">
      <c r="A114" s="17" t="s">
        <v>169</v>
      </c>
      <c r="B114" s="4" t="s">
        <v>114</v>
      </c>
      <c r="C114" s="10">
        <v>60</v>
      </c>
    </row>
    <row r="115" spans="1:3" ht="17" customHeight="1" x14ac:dyDescent="0.35">
      <c r="A115" s="17" t="s">
        <v>170</v>
      </c>
      <c r="B115" s="4" t="s">
        <v>6</v>
      </c>
      <c r="C115" s="10">
        <v>2529.1</v>
      </c>
    </row>
    <row r="116" spans="1:3" ht="30.75" customHeight="1" x14ac:dyDescent="0.35">
      <c r="A116" s="17" t="s">
        <v>171</v>
      </c>
      <c r="B116" s="4" t="s">
        <v>115</v>
      </c>
      <c r="C116" s="10">
        <v>700</v>
      </c>
    </row>
    <row r="117" spans="1:3" ht="17" customHeight="1" x14ac:dyDescent="0.35">
      <c r="A117" s="17" t="s">
        <v>172</v>
      </c>
      <c r="B117" s="4" t="s">
        <v>116</v>
      </c>
      <c r="C117" s="10">
        <v>1562.1</v>
      </c>
    </row>
    <row r="118" spans="1:3" ht="17" customHeight="1" x14ac:dyDescent="0.35">
      <c r="A118" s="17" t="s">
        <v>173</v>
      </c>
      <c r="B118" s="4" t="s">
        <v>117</v>
      </c>
      <c r="C118" s="10">
        <v>1388.7</v>
      </c>
    </row>
    <row r="119" spans="1:3" ht="17" customHeight="1" x14ac:dyDescent="0.35">
      <c r="A119" s="17" t="s">
        <v>174</v>
      </c>
      <c r="B119" s="4" t="s">
        <v>118</v>
      </c>
      <c r="C119" s="10">
        <v>1389.2</v>
      </c>
    </row>
    <row r="120" spans="1:3" ht="17" customHeight="1" x14ac:dyDescent="0.35">
      <c r="A120" s="17" t="s">
        <v>175</v>
      </c>
      <c r="B120" s="4" t="s">
        <v>119</v>
      </c>
      <c r="C120" s="10">
        <v>404.2</v>
      </c>
    </row>
    <row r="121" spans="1:3" ht="17" customHeight="1" x14ac:dyDescent="0.35">
      <c r="A121" s="17" t="s">
        <v>176</v>
      </c>
      <c r="B121" s="4" t="s">
        <v>186</v>
      </c>
      <c r="C121" s="10">
        <v>1340.2</v>
      </c>
    </row>
    <row r="122" spans="1:3" ht="17" customHeight="1" x14ac:dyDescent="0.35">
      <c r="A122" s="17" t="s">
        <v>177</v>
      </c>
      <c r="B122" s="4" t="s">
        <v>120</v>
      </c>
      <c r="C122" s="10">
        <v>418.2</v>
      </c>
    </row>
    <row r="123" spans="1:3" ht="17" customHeight="1" x14ac:dyDescent="0.35">
      <c r="A123" s="17" t="s">
        <v>178</v>
      </c>
      <c r="B123" s="4" t="s">
        <v>121</v>
      </c>
      <c r="C123" s="10">
        <v>167.4</v>
      </c>
    </row>
    <row r="124" spans="1:3" ht="17" customHeight="1" x14ac:dyDescent="0.35">
      <c r="A124" s="17" t="s">
        <v>179</v>
      </c>
      <c r="B124" s="6" t="s">
        <v>122</v>
      </c>
      <c r="C124" s="12">
        <v>822.9</v>
      </c>
    </row>
    <row r="125" spans="1:3" ht="17" customHeight="1" x14ac:dyDescent="0.35">
      <c r="A125" s="21" t="s">
        <v>180</v>
      </c>
      <c r="B125" s="4" t="s">
        <v>123</v>
      </c>
      <c r="C125" s="10">
        <v>985.8</v>
      </c>
    </row>
    <row r="126" spans="1:3" ht="17" customHeight="1" x14ac:dyDescent="0.35">
      <c r="A126" s="17" t="s">
        <v>181</v>
      </c>
      <c r="B126" s="4" t="s">
        <v>124</v>
      </c>
      <c r="C126" s="10">
        <v>350</v>
      </c>
    </row>
    <row r="127" spans="1:3" ht="17" customHeight="1" x14ac:dyDescent="0.35">
      <c r="A127" s="17" t="s">
        <v>182</v>
      </c>
      <c r="B127" s="4" t="s">
        <v>125</v>
      </c>
      <c r="C127" s="10">
        <v>20</v>
      </c>
    </row>
    <row r="128" spans="1:3" ht="17" customHeight="1" x14ac:dyDescent="0.35">
      <c r="A128" s="24" t="s">
        <v>201</v>
      </c>
      <c r="B128" s="4" t="s">
        <v>126</v>
      </c>
      <c r="C128" s="10">
        <v>35</v>
      </c>
    </row>
    <row r="129" spans="1:3" ht="15.75" customHeight="1" x14ac:dyDescent="0.35">
      <c r="A129" s="22"/>
      <c r="B129" s="16"/>
      <c r="C129" s="13">
        <f>SUM(C111,C114:C128)</f>
        <v>22369.300000000007</v>
      </c>
    </row>
    <row r="130" spans="1:3" x14ac:dyDescent="0.35">
      <c r="A130" s="40" t="s">
        <v>127</v>
      </c>
      <c r="B130" s="40"/>
      <c r="C130" s="27">
        <f>C28+C44+C51+C68+C88+C94+C109+C129</f>
        <v>148840.30000000002</v>
      </c>
    </row>
    <row r="131" spans="1:3" ht="14.5" x14ac:dyDescent="0.35">
      <c r="A131" s="34" t="s">
        <v>128</v>
      </c>
      <c r="B131" s="34"/>
      <c r="C131" s="34"/>
    </row>
    <row r="132" spans="1:3" x14ac:dyDescent="0.35">
      <c r="A132" s="23"/>
      <c r="B132" s="1"/>
      <c r="C132" s="30"/>
    </row>
    <row r="133" spans="1:3" x14ac:dyDescent="0.35">
      <c r="A133" s="23"/>
      <c r="B133" s="1"/>
      <c r="C133" s="30"/>
    </row>
    <row r="134" spans="1:3" x14ac:dyDescent="0.35">
      <c r="A134" s="18"/>
      <c r="B134" s="2"/>
      <c r="C134" s="31"/>
    </row>
    <row r="135" spans="1:3" x14ac:dyDescent="0.35">
      <c r="A135" s="18"/>
      <c r="B135" s="2"/>
      <c r="C135" s="31"/>
    </row>
    <row r="136" spans="1:3" x14ac:dyDescent="0.35">
      <c r="A136" s="18"/>
      <c r="B136" s="2"/>
      <c r="C136" s="31"/>
    </row>
    <row r="137" spans="1:3" x14ac:dyDescent="0.35">
      <c r="A137" s="18"/>
      <c r="B137" s="2"/>
      <c r="C137" s="31"/>
    </row>
    <row r="138" spans="1:3" x14ac:dyDescent="0.35">
      <c r="A138" s="18"/>
      <c r="B138" s="2"/>
      <c r="C138" s="31"/>
    </row>
    <row r="139" spans="1:3" x14ac:dyDescent="0.35">
      <c r="A139" s="18"/>
      <c r="B139" s="2"/>
      <c r="C139" s="31"/>
    </row>
    <row r="140" spans="1:3" x14ac:dyDescent="0.35">
      <c r="A140" s="18"/>
      <c r="B140" s="2"/>
      <c r="C140" s="31"/>
    </row>
  </sheetData>
  <mergeCells count="26">
    <mergeCell ref="A10:A12"/>
    <mergeCell ref="B10:B12"/>
    <mergeCell ref="C10:C12"/>
    <mergeCell ref="A28:B28"/>
    <mergeCell ref="A68:B68"/>
    <mergeCell ref="A88:B88"/>
    <mergeCell ref="A94:B94"/>
    <mergeCell ref="A95:C95"/>
    <mergeCell ref="A44:B44"/>
    <mergeCell ref="A51:B51"/>
    <mergeCell ref="A110:C110"/>
    <mergeCell ref="A131:C131"/>
    <mergeCell ref="C1:D1"/>
    <mergeCell ref="C2:E2"/>
    <mergeCell ref="C3:E3"/>
    <mergeCell ref="C4:E4"/>
    <mergeCell ref="A8:C8"/>
    <mergeCell ref="A9:C9"/>
    <mergeCell ref="A13:C13"/>
    <mergeCell ref="A29:C29"/>
    <mergeCell ref="A45:C45"/>
    <mergeCell ref="A109:B109"/>
    <mergeCell ref="A130:B130"/>
    <mergeCell ref="A52:C52"/>
    <mergeCell ref="A69:C69"/>
    <mergeCell ref="A89:C89"/>
  </mergeCells>
  <pageMargins left="1.1811023622047245" right="0.39370078740157483" top="0.78740157480314965" bottom="0.78740157480314965" header="0.31496062992125984" footer="0.31496062992125984"/>
  <pageSetup paperSize="9" scale="86" fitToHeight="0" orientation="portrait" r:id="rId1"/>
  <headerFooter differentFirst="1"/>
  <rowBreaks count="2" manualBreakCount="2">
    <brk id="44" max="2" man="1"/>
    <brk id="8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 priedas</vt:lpstr>
      <vt:lpstr>'4 priedas'!Print_Area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Strižen</dc:creator>
  <cp:keywords/>
  <dc:description/>
  <cp:lastModifiedBy>Marina Symonovič</cp:lastModifiedBy>
  <cp:revision/>
  <cp:lastPrinted>2024-02-09T13:03:17Z</cp:lastPrinted>
  <dcterms:created xsi:type="dcterms:W3CDTF">2016-10-04T05:11:16Z</dcterms:created>
  <dcterms:modified xsi:type="dcterms:W3CDTF">2024-02-22T10:53:36Z</dcterms:modified>
  <cp:category/>
  <cp:contentStatus/>
</cp:coreProperties>
</file>