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Investicijų skyrius\Dokumentai\Investicijų skyrius\Matveiko\SVP\2023-2025 m. SVP\Patvirtintas SVP TS\"/>
    </mc:Choice>
  </mc:AlternateContent>
  <xr:revisionPtr revIDLastSave="0" documentId="13_ncr:1_{FD53928A-6824-4A7C-BCFC-27C01E699CA5}" xr6:coauthVersionLast="47" xr6:coauthVersionMax="47" xr10:uidLastSave="{00000000-0000-0000-0000-000000000000}"/>
  <bookViews>
    <workbookView xWindow="3000" yWindow="3000" windowWidth="28800" windowHeight="15410" activeTab="1" xr2:uid="{00000000-000D-0000-FFFF-FFFF00000000}"/>
  </bookViews>
  <sheets>
    <sheet name="Lapas1" sheetId="2" r:id="rId1"/>
    <sheet name="07 Kultūros, sporto ir turiz...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0" i="1"/>
  <c r="K10" i="1"/>
  <c r="J10" i="1"/>
  <c r="I10" i="1"/>
  <c r="M9" i="1"/>
  <c r="M10" i="1" l="1"/>
  <c r="M31" i="1" l="1"/>
  <c r="M30" i="1"/>
  <c r="M29" i="1"/>
  <c r="M28" i="1"/>
  <c r="L32" i="1"/>
  <c r="K32" i="1"/>
  <c r="J32" i="1"/>
  <c r="I32" i="1"/>
  <c r="M42" i="1"/>
  <c r="L43" i="1"/>
  <c r="K43" i="1"/>
  <c r="J43" i="1"/>
  <c r="I43" i="1"/>
  <c r="M24" i="1"/>
  <c r="M25" i="1"/>
  <c r="M26" i="1"/>
  <c r="M37" i="1"/>
  <c r="M38" i="1"/>
  <c r="M39" i="1"/>
  <c r="M40" i="1"/>
  <c r="M41" i="1"/>
  <c r="M36" i="1"/>
  <c r="M34" i="1" l="1"/>
  <c r="J44" i="1" l="1"/>
  <c r="K44" i="1"/>
  <c r="L44" i="1"/>
  <c r="I44" i="1"/>
  <c r="M35" i="1" l="1"/>
  <c r="M43" i="1" s="1"/>
  <c r="M21" i="1" l="1"/>
  <c r="M12" i="1"/>
  <c r="M49" i="1" l="1"/>
  <c r="M23" i="1"/>
  <c r="M22" i="1"/>
  <c r="M19" i="1"/>
  <c r="M18" i="1"/>
  <c r="M17" i="1"/>
  <c r="M16" i="1"/>
  <c r="M15" i="1"/>
  <c r="M14" i="1"/>
  <c r="M48" i="1" l="1"/>
  <c r="M47" i="1"/>
  <c r="M13" i="1"/>
  <c r="M32" i="1" s="1"/>
  <c r="M44" i="1" l="1"/>
  <c r="I46" i="1"/>
  <c r="J46" i="1"/>
  <c r="K46" i="1"/>
  <c r="L46" i="1"/>
  <c r="I50" i="1"/>
  <c r="J50" i="1"/>
  <c r="K50" i="1"/>
  <c r="L50" i="1"/>
  <c r="J52" i="1" l="1"/>
  <c r="I52" i="1"/>
  <c r="L52" i="1"/>
  <c r="K52" i="1"/>
  <c r="M46" i="1"/>
  <c r="M50" i="1" l="1"/>
  <c r="M52" i="1" s="1"/>
</calcChain>
</file>

<file path=xl/sharedStrings.xml><?xml version="1.0" encoding="utf-8"?>
<sst xmlns="http://schemas.openxmlformats.org/spreadsheetml/2006/main" count="399" uniqueCount="233">
  <si>
    <t>Tikslas</t>
  </si>
  <si>
    <t>Uždavinys</t>
  </si>
  <si>
    <t>Priemonė</t>
  </si>
  <si>
    <t>Planinis terminas</t>
  </si>
  <si>
    <t>Finansavimo šaltinis</t>
  </si>
  <si>
    <t>Asignavimų valdytojas</t>
  </si>
  <si>
    <t>Matavimo rodiklis</t>
  </si>
  <si>
    <t>Atsakingas</t>
  </si>
  <si>
    <t>Rodiklio pavadinimas</t>
  </si>
  <si>
    <t>Mato vnt.</t>
  </si>
  <si>
    <t>Savininkas</t>
  </si>
  <si>
    <t>Vykdytojas</t>
  </si>
  <si>
    <t>Kodas</t>
  </si>
  <si>
    <t>Pavadinimas</t>
  </si>
  <si>
    <t>Aprašymas</t>
  </si>
  <si>
    <t>Suma</t>
  </si>
  <si>
    <t>tūkst. Eur.</t>
  </si>
  <si>
    <t>Administracijos vnt.</t>
  </si>
  <si>
    <t>07.01</t>
  </si>
  <si>
    <t>07.01.01</t>
  </si>
  <si>
    <t>07.01.01.01</t>
  </si>
  <si>
    <t>Vilniaus rajono centrinės bibliotekos ir jos filialų  veiklos užtikrinimas</t>
  </si>
  <si>
    <t>Kokybiško CB ir jos padalinių darbo užtikrinimas bei bibliotekinės veiklos sąlygų gerinimas, Darbuotojų darbo apmokėjimas bei kvalifikacijos kėlimas, projektinės veiklos vykdymas</t>
  </si>
  <si>
    <t>SB</t>
  </si>
  <si>
    <t>Skaitytojų sk.</t>
  </si>
  <si>
    <t>vnt.</t>
  </si>
  <si>
    <t/>
  </si>
  <si>
    <t>Kultūros, sporto ir turizmo sk.</t>
  </si>
  <si>
    <t>VRCB</t>
  </si>
  <si>
    <t>07.01.01.02</t>
  </si>
  <si>
    <t>Vilniaus krašto etnografinio muziejaus ir jo filialų veiklos organizavimas</t>
  </si>
  <si>
    <t>Kokybiško VKEM ir jo filialų darbo užtikrinimas bei muziejinės veiklos sąlygų gerinimas juose (įrangos atnaujinimas, eksponatų ir patalpų priežiūrą, išlaikymas, darbuotojų darbo apmokėjimas bei kvalifikacijos kėlimas)</t>
  </si>
  <si>
    <t>VKEM</t>
  </si>
  <si>
    <t>Lankytojų sk.</t>
  </si>
  <si>
    <t>asm.</t>
  </si>
  <si>
    <t>07.01.01.04</t>
  </si>
  <si>
    <t>Masinių sporto renginių, varžybų ir sveikatingumo renginių organizavimas</t>
  </si>
  <si>
    <t>Administracija</t>
  </si>
  <si>
    <t>Suorganizuotų renginių sk.</t>
  </si>
  <si>
    <t xml:space="preserve">Kultūros, sporto ir turizmo sk. </t>
  </si>
  <si>
    <t>07.01.01.05</t>
  </si>
  <si>
    <t>Glitiškių dvaro atnaujinimas pritaikant kultūros paslaugų teikimui ir kitoms bendruomenės reikmėms</t>
  </si>
  <si>
    <t>Kultūros paveldo pastato rekonstrukcija pritaikant jį  kultūros centro, bibliotekos, muziejaus bei bendruomenės veiklai</t>
  </si>
  <si>
    <t>SB, ES, VB</t>
  </si>
  <si>
    <t>Atnaujinta pastatų</t>
  </si>
  <si>
    <t>NDKC, Kultūros sporto ir turizmo sk., Investicijų sk.</t>
  </si>
  <si>
    <t>07.01.01.14</t>
  </si>
  <si>
    <t>Nemenčinės daugiafunkcinio kultūros centro patalpų remontas ir viešbučio rekonstrukcija</t>
  </si>
  <si>
    <t>NDKC</t>
  </si>
  <si>
    <t>Sutvarkyta pastatų</t>
  </si>
  <si>
    <t>07.01.01.16</t>
  </si>
  <si>
    <t xml:space="preserve"> Nemenčinės daugiafunkcinio kultūros centro Sudervės skyriaus kultūros centro patalpų atnaujinimas (modernizavimas)</t>
  </si>
  <si>
    <t>Patalpų pritaikymas kultūrinei, sporto ir ambulatorijos veiklai. Aplinkos sutvarkymas, stacionarios lauko scenos įrengimas</t>
  </si>
  <si>
    <t>07.01.01.18</t>
  </si>
  <si>
    <t>Edukacinių užsiėmimų, parodų, renginių, tarptautinių ir vietinių kultūros projektų vykdymas, darbo užmokestis</t>
  </si>
  <si>
    <t>RDKC</t>
  </si>
  <si>
    <t>Sutvarkyta teritorijų</t>
  </si>
  <si>
    <t>Vilniaus krašto etnografinis muziejus</t>
  </si>
  <si>
    <t>07.01.01.21</t>
  </si>
  <si>
    <t>Kaupti universalų spaudinių fondą</t>
  </si>
  <si>
    <t>Skatinti skaitymą, informacijos ir kultūros naudojimą, vykdyti vartotojų bibliotekinį ir informacinį aptarnavimą</t>
  </si>
  <si>
    <t>VB</t>
  </si>
  <si>
    <t>VRSA, CB</t>
  </si>
  <si>
    <t>Naujų spaudinių sk. per metus</t>
  </si>
  <si>
    <t>Kultūros sporto ir turizmo sk., NDKC</t>
  </si>
  <si>
    <t>SB, ES</t>
  </si>
  <si>
    <t>07.01.01.24</t>
  </si>
  <si>
    <t>Rudaminos daugiafunkcinio kultūros centro rekonstrukcija ir patalpų remontas</t>
  </si>
  <si>
    <t>Kultūros sporto ir turizmo sk., RDKC</t>
  </si>
  <si>
    <t>07.01.01.25</t>
  </si>
  <si>
    <t>Edukacinių užsiėmimų, parodų, renginių, tarptautinių ir vietinių kultūros projektų vykdymas</t>
  </si>
  <si>
    <t>Kultūros, sporto ir turizmo sk., NDKC</t>
  </si>
  <si>
    <t>07.01.01.26</t>
  </si>
  <si>
    <t>VI. Sirokomlės muziejaus ir TIC veiklos užtikrinimas</t>
  </si>
  <si>
    <t>Kultūros sporto ir turizmo sk.</t>
  </si>
  <si>
    <t>Vl. Sirokomlės muziejus</t>
  </si>
  <si>
    <t>Apsilankė turistų</t>
  </si>
  <si>
    <t>Mozūriškių dvaro atnaujinimas pritaikant kultūros paslaugų teikimui ir kitoms bendruomenės reikmėms</t>
  </si>
  <si>
    <t>Kultūros paveldo pastato rekonstrukcija pritaikant jį muziejaus  bei bendruomenės veiklai</t>
  </si>
  <si>
    <t>Atnaujintas pastatas</t>
  </si>
  <si>
    <t>Sudaryti rajono gyventojams sąlygas gauti aukštos kokybės kultūros ir sporto paslaugas - iš viso:</t>
  </si>
  <si>
    <t>Investicijų sk.</t>
  </si>
  <si>
    <t>Pastatytų pastatų skaičius</t>
  </si>
  <si>
    <t>Statybos sk.</t>
  </si>
  <si>
    <t>Švietimo sk.</t>
  </si>
  <si>
    <t>07.01.02.14</t>
  </si>
  <si>
    <t>Skaidiškių sporto komplekso statyba ir viešųjų erdvių sutvarkymas pritaikant bendruomenės poreikiams</t>
  </si>
  <si>
    <t>Objektų skaičius</t>
  </si>
  <si>
    <t>07.01.02.17</t>
  </si>
  <si>
    <t>Vilniaus rajono Rudaminos meno mokyklos infrastruktūros modernizavimas</t>
  </si>
  <si>
    <t>Įrengtos meno mokyklos patalpos, rekonstruojant nenaudojamą bendrabučio pastatą</t>
  </si>
  <si>
    <t>07.01.02.18</t>
  </si>
  <si>
    <t>Puoselėti rajono kultūrines ir sporto tradicijas - iš viso:</t>
  </si>
  <si>
    <t>SB,ES</t>
  </si>
  <si>
    <t>Nuolat tobulinti turizmo informacijos sistemą - iš viso:</t>
  </si>
  <si>
    <t>07.02.02</t>
  </si>
  <si>
    <t>07.02.02.04</t>
  </si>
  <si>
    <t>Skurbutėnų k. medinės koplyčios remontas</t>
  </si>
  <si>
    <t>07.02.02.05</t>
  </si>
  <si>
    <t xml:space="preserve">Religijų sakralinio paveldo išsaugojimas   </t>
  </si>
  <si>
    <t>Pritaikyti gamtos ir kultūros paveldo objektus turizmui - iš viso:</t>
  </si>
  <si>
    <t>Plėtoti atvykstamąjį ir vietinį turizmą - iš viso:</t>
  </si>
  <si>
    <t>Nemenčinės lauko estrada A. Mickevičiaus g. 20</t>
  </si>
  <si>
    <t>SB,KF</t>
  </si>
  <si>
    <t>Naujos lauko estrados įrengimas, pritaikant aplinką kultūrinei ir visuomeninei veiklai. Konkursinis projektas</t>
  </si>
  <si>
    <t>SB, VB</t>
  </si>
  <si>
    <t>Pagirių sen.</t>
  </si>
  <si>
    <t>Religinėms bendruomenėms remti</t>
  </si>
  <si>
    <t>Bus suremontuota koplyčia</t>
  </si>
  <si>
    <t>07.01.02.20</t>
  </si>
  <si>
    <t>Nemenčinės daugiafunkcio kultūros centro ir jo filialų veiklos užtikrinimas</t>
  </si>
  <si>
    <t>Patalpų kapitalinis remontas ir rekonstrukcija, pritaikant jas kultūros centro, bibliotekos ir sporto salės veiklai. Viešbučio rekonstrukcija ir antstato įrengimas, didinat viešbučio kambarių skaičių</t>
  </si>
  <si>
    <t>VRCB, administracija</t>
  </si>
  <si>
    <t xml:space="preserve"> vnt.</t>
  </si>
  <si>
    <t>07.01.01.27</t>
  </si>
  <si>
    <t>07.01.01.28</t>
  </si>
  <si>
    <t xml:space="preserve">vnt. </t>
  </si>
  <si>
    <t xml:space="preserve">Švietimo sk. </t>
  </si>
  <si>
    <t>SB, VB, KF</t>
  </si>
  <si>
    <t>Skaidiškių sporto komplekso statyba</t>
  </si>
  <si>
    <t>07.01.01.29</t>
  </si>
  <si>
    <t>07.01.01.33</t>
  </si>
  <si>
    <t>Rudaminos daugiafunkcinio kultūros centro ir jos filialų veiklos užtikrinimas</t>
  </si>
  <si>
    <t>Pastatytų objektų skaičius</t>
  </si>
  <si>
    <t>Modernizuota įstaigų skaičius</t>
  </si>
  <si>
    <t>Turizmui pritaikytų objektų skaičius</t>
  </si>
  <si>
    <t>Administracija, NDKC</t>
  </si>
  <si>
    <t>Nemėžio sen., Administracija</t>
  </si>
  <si>
    <t xml:space="preserve">Plėtoti kultūrą ir sportą </t>
  </si>
  <si>
    <t>Administracija, Rudaminos seniūnija</t>
  </si>
  <si>
    <t>07.01.02.07</t>
  </si>
  <si>
    <t>Sporto ir laisvalaikio komplekso Rudaminos kaime statyba</t>
  </si>
  <si>
    <t>Investicijų sk., Statybos sk.</t>
  </si>
  <si>
    <t>Sporto ir laisvalaikio komplekso statyba Rudaminos kaime pasitelkiant koncesija</t>
  </si>
  <si>
    <t>07.01.01.34</t>
  </si>
  <si>
    <t>Sporto plėtra Vilniaus rajone</t>
  </si>
  <si>
    <t xml:space="preserve">Finansuojamų projektų skaičius </t>
  </si>
  <si>
    <t>Kultūros, sporto ir turizmo sk</t>
  </si>
  <si>
    <t>Investicijų sk., Nemenčinės seniūnija, VRS sporto mokykla</t>
  </si>
  <si>
    <r>
      <rPr>
        <sz val="8"/>
        <rFont val="Calibri"/>
        <family val="2"/>
        <charset val="186"/>
        <scheme val="minor"/>
      </rPr>
      <t>Aktyvaus turizmo plėtra, skatinanti pasienio teritorijų paveldą</t>
    </r>
    <r>
      <rPr>
        <strike/>
        <sz val="8"/>
        <rFont val="Calibri"/>
        <family val="2"/>
        <charset val="186"/>
        <scheme val="minor"/>
      </rPr>
      <t xml:space="preserve"> </t>
    </r>
  </si>
  <si>
    <t>2023 m.</t>
  </si>
  <si>
    <t>Edukacinių užsiėmimų, parodų, renginių, tarptautinių ir vietinių kultūros projektų vykdymas, turizmo informacijos teikimas  bei  veiklos užtikrinimas, darbo užmokestis. V. Sirokomlės muziejaus filialas Europos geografinis centras – patalpų remontas bei teritorijos sutvarkymas</t>
  </si>
  <si>
    <t xml:space="preserve">Pagirių sen., daugiafunkcinio kultūros centro  Pagirių k. projektavimas ir  statyba </t>
  </si>
  <si>
    <t>07.02</t>
  </si>
  <si>
    <t>07.01.02</t>
  </si>
  <si>
    <t>07.02.01</t>
  </si>
  <si>
    <t>07.01.01.35</t>
  </si>
  <si>
    <t>Nematerialaus kultūros paveldo vertybių ir tautinio paveldo produktų sklaida</t>
  </si>
  <si>
    <t>Veiklos susijusios su rajone puoselėjamomis tradicijomis, įrašytomis į Nematerialaus kultūros paveldo vertybių sąvadą ir / ar tradicijoms susijusioms su  tautinio paveldo produktais</t>
  </si>
  <si>
    <t xml:space="preserve">Finansuotų vertybių ir ar tautinio paveldo produktų </t>
  </si>
  <si>
    <t>BĮ Vilniaus rajono sporto centras veiklos užtikrinimas</t>
  </si>
  <si>
    <t>Aukšto meistriškumo sportininkų skaičius</t>
  </si>
  <si>
    <t>07.01.02.21</t>
  </si>
  <si>
    <t>2024 m.</t>
  </si>
  <si>
    <t>nuolat</t>
  </si>
  <si>
    <t>2021 -2024</t>
  </si>
  <si>
    <t>Rudaminos daugiafunkcinio kultūros centro skyrių patalpų remontas ir kiti darbai</t>
  </si>
  <si>
    <t>Skyrių skaičius, kuriuose buvo vykdomas remontas</t>
  </si>
  <si>
    <t>2021 - 2022</t>
  </si>
  <si>
    <t>Įsigyta dirbtinio sniego gamybos įranga, trasų paruošėjas ir sporto įranga.</t>
  </si>
  <si>
    <t>kompl.</t>
  </si>
  <si>
    <t>Vilniaus krašto etnografinio muziejaus Ažulaukės filialo dirbtuvių įrengimas (pastato rekonstrukcija ir infrastruktūros įrengimas)</t>
  </si>
  <si>
    <t>2019 -2025</t>
  </si>
  <si>
    <t>Objektų sk.</t>
  </si>
  <si>
    <t>Kultūros, sporto ir turizmo sk., Investicijų sk., Vl. Sirokomlės muziejus</t>
  </si>
  <si>
    <t>Europos geografinio centro infrastruktūros įveiklinimas pritaikant ją tiksliųjų mokslų pažinimui ir Europos tautų kultūros puoselėjimui</t>
  </si>
  <si>
    <t>Infrastruktūros pritaikymas lankymui (lauko biotualetas, renginiųaikštelės sutvarkymas, teritorijos pritaikymas laukorenginiams, pastatų atnaujinimas, edukacinės erdvės įrengimas).</t>
  </si>
  <si>
    <t>2018 -2023</t>
  </si>
  <si>
    <t>Kultūros sporto ir turizmo sk., Investicijų sk., Statybos sk.</t>
  </si>
  <si>
    <t>2014 -2025</t>
  </si>
  <si>
    <t>NDKC, Investicijų sk.</t>
  </si>
  <si>
    <t>SB, VB, ES</t>
  </si>
  <si>
    <t>Nemėžio kultūros centro statyba</t>
  </si>
  <si>
    <t>ES,SB, VB</t>
  </si>
  <si>
    <t>Investicijų sk., Statybos sk., Nemėžio sen.</t>
  </si>
  <si>
    <t>2012 -2025</t>
  </si>
  <si>
    <t>07.01.02.16</t>
  </si>
  <si>
    <t>Pagirių k., Pagirių sen.,. rekreacinės teritorijos rekonstravimas ir pritaikymas kultūros ir vietos bendruomenės reikmėms</t>
  </si>
  <si>
    <t>Seniūnija, Investicijų sk., Kultūros, sporto ir turizmo sk.</t>
  </si>
  <si>
    <t xml:space="preserve"> -</t>
  </si>
  <si>
    <t>07.01.02.22</t>
  </si>
  <si>
    <t>07.02.02.10</t>
  </si>
  <si>
    <t>07.01.01.36</t>
  </si>
  <si>
    <t>2022-2024</t>
  </si>
  <si>
    <t>07.01.02.23</t>
  </si>
  <si>
    <t>Modernizuoti pastatą, adresu Mickūnų sen., Galgių k., Galgių g. 34, pritaikant jį kultūros reikmėms</t>
  </si>
  <si>
    <t>Techninės dokumentacijos parengimas, pastato modernizavimas ir pritaikymas kultūrinei veiklai</t>
  </si>
  <si>
    <t>Kalvelių sen.</t>
  </si>
  <si>
    <t>07.01.01.37</t>
  </si>
  <si>
    <t>Nemenčinės sen.</t>
  </si>
  <si>
    <t>07.01.01.38</t>
  </si>
  <si>
    <t>07.01.01.39</t>
  </si>
  <si>
    <t>Sudervės paplūdimio įrengimas</t>
  </si>
  <si>
    <t>Sudervės sen.</t>
  </si>
  <si>
    <t>Sudervės sen., Investicijų sk., Architektūros ir teritorijų planavimo sk.</t>
  </si>
  <si>
    <t>Nemėžio sen.</t>
  </si>
  <si>
    <t>Nemėžio sen.,  Investicijų sk., Architektūros ir teritorijų planavimo sk.</t>
  </si>
  <si>
    <t>Skaidiškių parko teritorijos sutvarkymas bei pritaikymas gyventojų poreikiams</t>
  </si>
  <si>
    <t>Nemenčinės sen., Investicijų sk., Kultūros, sporto ir turizmo sk.</t>
  </si>
  <si>
    <t>Teritorijoje planuojami naujų pėščiųjų takų įrengimas, apšvietimas, poilsio vieta bendruomenei, renginių zona,vaikų žaidimo aikštelė,naujų želdinių kūrimas.</t>
  </si>
  <si>
    <t>Skvero, esančio prie Kalvelių kultūros centro, sutvarkymas</t>
  </si>
  <si>
    <t>2022 m. skirtos lėšos (pradžioje einamųjų metų)</t>
  </si>
  <si>
    <t>Planuojamos lėšos 2023 - 2025 metais</t>
  </si>
  <si>
    <t>2022 -2025</t>
  </si>
  <si>
    <t>2019 -2023</t>
  </si>
  <si>
    <t xml:space="preserve"> RDKC kultūros sk. patalpų remontas- Kalvelių, Zujūnų, Juodšilių, Rukainių, Šumsko, Mickūnų; Rukainių sk. -nuotekų tvarkymas; Čekoniškių sk.-vandens ir kanalizacijos įrengimas </t>
  </si>
  <si>
    <t>VRSC</t>
  </si>
  <si>
    <t>2025 m.</t>
  </si>
  <si>
    <t xml:space="preserve">Suorganizuotų renginių </t>
  </si>
  <si>
    <t>sk.</t>
  </si>
  <si>
    <t>Statybos sk., Investicijų sk.</t>
  </si>
  <si>
    <t xml:space="preserve">Pagirių sen., daugiafunkcinio kultūros centro  Pagirių k. projektavimas ir statyba </t>
  </si>
  <si>
    <t>2022-2025</t>
  </si>
  <si>
    <t>2020 -2024</t>
  </si>
  <si>
    <t>2017 -2025</t>
  </si>
  <si>
    <t>2023-2025</t>
  </si>
  <si>
    <t xml:space="preserve">Projekto metu bus įsigyta dirbtinio sniego gamybos įranga ir trasų paruošėjas (ratrakas). </t>
  </si>
  <si>
    <t>Sporto klubų ir kitų nevyriausybinių sporto organizacijų veiklos finansavimas Vilniaus rajone</t>
  </si>
  <si>
    <t>Aukšto meistriškumo sportininkų ugdymas; sporto renginių organizavimas; sporto objektų, aikštynų, stadionų administravimas ir priežiūra</t>
  </si>
  <si>
    <t>Vilniaus rajono sav. Nemenčinės sen., Piliakalnio k. Nemenečinės piliakalnio su priešpiliu rekonstrukcija</t>
  </si>
  <si>
    <t>Planuojama įrengti pakilimo laiptus, pačiame Piliakalnyje laužavietę, parkingą, tiltelį per Nemenčios upę, jungiantį Nemenčinės miestą ir Piliakalnio k., pėsčiųjų takus, mažąją infrastruktūrą</t>
  </si>
  <si>
    <t xml:space="preserve">Planuojama įrengti modernų paplūdimį, kuriant aukštos kokybės infrastruktūrą aktyvaus ir rekreacinio turizmo vystymui. </t>
  </si>
  <si>
    <t>Siekiama parko teritoriją pritaikyti naujam funkcionavimui, pagrindinis iššūkis yra integruoti teritoriją  į Skaidiškių miestelio gyvenimą  pritaikant ją kultūros ir aktyviam gyventojų poilsiui</t>
  </si>
  <si>
    <t>SB, P, VB</t>
  </si>
  <si>
    <t>Bus sutvarkyta parko teritorija, pritaikant kultūrinei ir visuomeninei veiklai</t>
  </si>
  <si>
    <t>Pastato remontas (apšiltinimas - stogas, senų grindų keitimas), teritorijos sutvarkymas ir pagalbinių pastatų remontas.</t>
  </si>
  <si>
    <t>Administracija, Pagirių seniūnija</t>
  </si>
  <si>
    <t>Pastatyti naują Nemėžio kultūros centrą, pritaikant patalpas kultūrinei, sporto veiklai, aplinkos sutvarkymas</t>
  </si>
  <si>
    <t>RDKC pastato modernizavimas</t>
  </si>
  <si>
    <t xml:space="preserve">Sporto renginių organizavimas </t>
  </si>
  <si>
    <t xml:space="preserve">Kalvelių sen. </t>
  </si>
  <si>
    <t>Kultūros, sporto ir turizmo sk.,  Mickūnų sen.</t>
  </si>
  <si>
    <r>
      <rPr>
        <b/>
        <sz val="9"/>
        <rFont val="Times New Roman"/>
        <family val="1"/>
        <charset val="186"/>
      </rPr>
      <t xml:space="preserve">   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KULTŪROS, SPORTO IR TURIZMO VYSTYMO PROGRAMOS  NR. 07
TIKSLŲ, UŽDAVINIŲ IR PRIEMONIŲ IŠLAIDŲ SUVESTINĖ</t>
    </r>
    <r>
      <rPr>
        <sz val="9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</si>
</sst>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;[Red]#,##0.00"/>
  </numFmts>
  <fonts count="2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8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charset val="134"/>
    </font>
    <font>
      <sz val="8"/>
      <color indexed="8"/>
      <name val="Calibri"/>
      <family val="2"/>
      <charset val="186"/>
    </font>
    <font>
      <strike/>
      <sz val="8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medium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thin">
        <color indexed="64"/>
      </bottom>
      <diagonal/>
    </border>
    <border>
      <left/>
      <right style="thick">
        <color indexed="64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52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5" fillId="2" borderId="1">
      <alignment horizontal="center" vertical="center" textRotation="90" wrapText="1"/>
    </xf>
    <xf numFmtId="0" fontId="6" fillId="3" borderId="2">
      <alignment horizontal="center" vertical="center" textRotation="90" wrapText="1"/>
    </xf>
    <xf numFmtId="0" fontId="7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7" fillId="5" borderId="3">
      <alignment horizontal="center" vertical="center" wrapText="1"/>
    </xf>
    <xf numFmtId="0" fontId="5" fillId="6" borderId="3">
      <alignment horizontal="center" vertical="center" wrapText="1"/>
    </xf>
    <xf numFmtId="0" fontId="6" fillId="2" borderId="4">
      <alignment horizontal="center" vertical="center" wrapText="1"/>
    </xf>
    <xf numFmtId="0" fontId="6" fillId="2" borderId="5">
      <alignment horizontal="center" vertical="center" wrapText="1"/>
    </xf>
    <xf numFmtId="0" fontId="6" fillId="6" borderId="5">
      <alignment horizontal="center" vertical="center" wrapText="1"/>
    </xf>
    <xf numFmtId="0" fontId="6" fillId="5" borderId="4">
      <alignment horizontal="center" vertical="center" wrapText="1"/>
    </xf>
    <xf numFmtId="0" fontId="6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6" fillId="2" borderId="5">
      <alignment horizontal="center" vertical="center" wrapText="1"/>
    </xf>
    <xf numFmtId="0" fontId="6" fillId="4" borderId="5">
      <alignment horizontal="center" vertical="center" wrapText="1"/>
    </xf>
    <xf numFmtId="0" fontId="6" fillId="5" borderId="6">
      <alignment horizontal="center" vertical="center" wrapText="1"/>
    </xf>
    <xf numFmtId="0" fontId="6" fillId="2" borderId="7">
      <alignment horizontal="left" vertical="center" wrapText="1"/>
    </xf>
    <xf numFmtId="0" fontId="6" fillId="2" borderId="8">
      <alignment horizontal="right" vertical="center" wrapText="1"/>
    </xf>
    <xf numFmtId="0" fontId="6" fillId="2" borderId="5">
      <alignment horizontal="center" vertical="center"/>
    </xf>
    <xf numFmtId="0" fontId="6" fillId="2" borderId="9">
      <alignment horizontal="center" vertical="center" wrapText="1"/>
    </xf>
    <xf numFmtId="0" fontId="6" fillId="5" borderId="4">
      <alignment horizontal="center" vertical="center" wrapText="1"/>
    </xf>
    <xf numFmtId="0" fontId="8" fillId="0" borderId="10">
      <alignment horizontal="center" vertical="center" wrapText="1"/>
    </xf>
    <xf numFmtId="0" fontId="8" fillId="0" borderId="12">
      <alignment horizontal="center" vertical="center" wrapText="1"/>
    </xf>
    <xf numFmtId="0" fontId="8" fillId="0" borderId="15">
      <alignment horizontal="center" vertical="center" wrapText="1"/>
    </xf>
    <xf numFmtId="0" fontId="6" fillId="2" borderId="18">
      <alignment horizontal="center" vertical="center" wrapText="1"/>
    </xf>
    <xf numFmtId="0" fontId="6" fillId="3" borderId="5">
      <alignment horizontal="center" vertical="center" wrapText="1"/>
    </xf>
    <xf numFmtId="0" fontId="6" fillId="0" borderId="5">
      <alignment horizontal="center" vertical="center" wrapText="1"/>
    </xf>
    <xf numFmtId="0" fontId="6" fillId="0" borderId="5">
      <alignment horizontal="left" vertical="center" wrapText="1"/>
    </xf>
    <xf numFmtId="0" fontId="6" fillId="0" borderId="4">
      <alignment horizontal="left" vertical="center" wrapText="1"/>
    </xf>
    <xf numFmtId="0" fontId="6" fillId="0" borderId="4">
      <alignment horizontal="right" vertical="center" wrapText="1"/>
    </xf>
    <xf numFmtId="0" fontId="6" fillId="0" borderId="6">
      <alignment horizontal="right" vertical="center" wrapText="1"/>
    </xf>
    <xf numFmtId="0" fontId="6" fillId="0" borderId="8">
      <alignment horizontal="center" vertical="center" wrapText="1"/>
    </xf>
    <xf numFmtId="0" fontId="6" fillId="0" borderId="7">
      <alignment horizontal="center" vertical="center" wrapText="1"/>
    </xf>
    <xf numFmtId="0" fontId="6" fillId="3" borderId="5">
      <alignment horizontal="right" vertical="center" wrapText="1"/>
    </xf>
    <xf numFmtId="0" fontId="5" fillId="3" borderId="5">
      <alignment horizontal="center" vertical="center" wrapText="1"/>
    </xf>
    <xf numFmtId="0" fontId="6" fillId="3" borderId="4">
      <alignment horizontal="right" vertical="center" wrapText="1"/>
    </xf>
    <xf numFmtId="0" fontId="6" fillId="3" borderId="9">
      <alignment horizontal="center" vertical="top" wrapText="1"/>
    </xf>
    <xf numFmtId="0" fontId="6" fillId="2" borderId="12">
      <alignment horizontal="right" vertical="center" wrapText="1"/>
    </xf>
    <xf numFmtId="0" fontId="6" fillId="2" borderId="9">
      <alignment horizontal="center" vertical="top" wrapText="1"/>
    </xf>
    <xf numFmtId="0" fontId="5" fillId="0" borderId="6">
      <alignment horizontal="left" vertical="center" wrapText="1"/>
    </xf>
    <xf numFmtId="0" fontId="5" fillId="2" borderId="12">
      <alignment horizontal="center" vertical="center" wrapText="1"/>
    </xf>
    <xf numFmtId="0" fontId="1" fillId="0" borderId="0">
      <alignment horizontal="center" vertical="center" wrapText="1"/>
    </xf>
    <xf numFmtId="0" fontId="1" fillId="0" borderId="35">
      <alignment horizontal="center" vertical="center" wrapText="1"/>
    </xf>
    <xf numFmtId="0" fontId="6" fillId="0" borderId="33">
      <alignment horizontal="center" vertical="center" wrapText="1"/>
    </xf>
  </cellStyleXfs>
  <cellXfs count="220">
    <xf numFmtId="0" fontId="0" fillId="0" borderId="0" xfId="0"/>
    <xf numFmtId="0" fontId="1" fillId="0" borderId="0" xfId="1">
      <alignment vertical="top" wrapText="1"/>
    </xf>
    <xf numFmtId="0" fontId="2" fillId="0" borderId="0" xfId="3">
      <alignment horizontal="center" vertical="center" wrapText="1"/>
    </xf>
    <xf numFmtId="0" fontId="8" fillId="0" borderId="11" xfId="29" applyBorder="1">
      <alignment horizontal="center" vertical="center" wrapText="1"/>
    </xf>
    <xf numFmtId="0" fontId="8" fillId="0" borderId="13" xfId="30" applyBorder="1">
      <alignment horizontal="center" vertical="center" wrapText="1"/>
    </xf>
    <xf numFmtId="0" fontId="8" fillId="0" borderId="14" xfId="30" applyBorder="1">
      <alignment horizontal="center" vertical="center" wrapText="1"/>
    </xf>
    <xf numFmtId="0" fontId="8" fillId="0" borderId="16" xfId="29" applyBorder="1">
      <alignment horizontal="center" vertical="center" wrapText="1"/>
    </xf>
    <xf numFmtId="0" fontId="8" fillId="0" borderId="17" xfId="31" applyBorder="1">
      <alignment horizontal="center" vertical="center" wrapText="1"/>
    </xf>
    <xf numFmtId="0" fontId="1" fillId="0" borderId="0" xfId="49">
      <alignment horizontal="center" vertical="center" wrapText="1"/>
    </xf>
    <xf numFmtId="0" fontId="1" fillId="0" borderId="0" xfId="50" applyBorder="1">
      <alignment horizontal="center" vertical="center" wrapText="1"/>
    </xf>
    <xf numFmtId="0" fontId="6" fillId="0" borderId="0" xfId="51" applyBorder="1">
      <alignment horizontal="center" vertical="center" wrapText="1"/>
    </xf>
    <xf numFmtId="164" fontId="12" fillId="3" borderId="19" xfId="42" applyNumberFormat="1" applyFont="1" applyBorder="1">
      <alignment horizontal="center" vertical="center" wrapText="1"/>
    </xf>
    <xf numFmtId="0" fontId="17" fillId="4" borderId="5" xfId="22" applyFont="1">
      <alignment horizontal="center" vertical="center" wrapText="1"/>
    </xf>
    <xf numFmtId="0" fontId="17" fillId="5" borderId="6" xfId="23" applyFont="1">
      <alignment horizontal="center" vertical="center" wrapText="1"/>
    </xf>
    <xf numFmtId="0" fontId="17" fillId="2" borderId="13" xfId="26" applyFont="1" applyBorder="1" applyAlignment="1">
      <alignment horizontal="center" vertical="center" wrapText="1"/>
    </xf>
    <xf numFmtId="0" fontId="17" fillId="5" borderId="11" xfId="28" applyFont="1" applyBorder="1">
      <alignment horizontal="center" vertical="center" wrapText="1"/>
    </xf>
    <xf numFmtId="0" fontId="10" fillId="7" borderId="19" xfId="30" applyFont="1" applyFill="1" applyBorder="1">
      <alignment horizontal="center" vertical="center" wrapText="1"/>
    </xf>
    <xf numFmtId="0" fontId="18" fillId="7" borderId="19" xfId="40" applyFont="1" applyFill="1" applyBorder="1">
      <alignment horizontal="center" vertical="center" wrapText="1"/>
    </xf>
    <xf numFmtId="0" fontId="10" fillId="7" borderId="19" xfId="40" applyFont="1" applyFill="1" applyBorder="1">
      <alignment horizontal="center" vertical="center" wrapText="1"/>
    </xf>
    <xf numFmtId="0" fontId="9" fillId="7" borderId="19" xfId="40" applyFont="1" applyFill="1" applyBorder="1">
      <alignment horizontal="center" vertical="center" wrapText="1"/>
    </xf>
    <xf numFmtId="0" fontId="11" fillId="7" borderId="19" xfId="40" applyFont="1" applyFill="1" applyBorder="1">
      <alignment horizontal="center" vertical="center" wrapText="1"/>
    </xf>
    <xf numFmtId="0" fontId="10" fillId="7" borderId="19" xfId="44" applyFont="1" applyFill="1" applyBorder="1" applyAlignment="1">
      <alignment horizontal="center" vertical="center" wrapText="1"/>
    </xf>
    <xf numFmtId="0" fontId="11" fillId="0" borderId="19" xfId="40" applyFont="1" applyBorder="1">
      <alignment horizontal="center" vertical="center" wrapText="1"/>
    </xf>
    <xf numFmtId="0" fontId="10" fillId="0" borderId="19" xfId="40" applyFont="1" applyBorder="1">
      <alignment horizontal="center" vertical="center" wrapText="1"/>
    </xf>
    <xf numFmtId="164" fontId="16" fillId="3" borderId="19" xfId="45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164" fontId="16" fillId="2" borderId="14" xfId="45" applyNumberFormat="1" applyFont="1" applyBorder="1" applyAlignment="1">
      <alignment horizontal="center" vertical="center" wrapText="1"/>
    </xf>
    <xf numFmtId="0" fontId="10" fillId="2" borderId="30" xfId="46" applyFont="1" applyBorder="1" applyAlignment="1">
      <alignment horizontal="center" vertical="center" wrapText="1"/>
    </xf>
    <xf numFmtId="0" fontId="10" fillId="2" borderId="0" xfId="46" applyFont="1" applyBorder="1" applyAlignment="1">
      <alignment horizontal="center" vertical="center" wrapText="1"/>
    </xf>
    <xf numFmtId="0" fontId="10" fillId="2" borderId="32" xfId="45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" fillId="7" borderId="0" xfId="1" applyFill="1">
      <alignment vertical="top" wrapText="1"/>
    </xf>
    <xf numFmtId="0" fontId="10" fillId="7" borderId="14" xfId="34" applyFont="1" applyFill="1" applyBorder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164" fontId="10" fillId="7" borderId="19" xfId="34" applyNumberFormat="1" applyFont="1" applyFill="1" applyBorder="1">
      <alignment horizontal="center" vertical="center" wrapText="1"/>
    </xf>
    <xf numFmtId="0" fontId="10" fillId="7" borderId="14" xfId="36" applyFont="1" applyFill="1" applyBorder="1" applyAlignment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0" fontId="10" fillId="7" borderId="19" xfId="36" applyFont="1" applyFill="1" applyBorder="1" applyAlignment="1">
      <alignment horizontal="center" vertical="center" wrapText="1"/>
    </xf>
    <xf numFmtId="0" fontId="10" fillId="7" borderId="19" xfId="34" applyFont="1" applyFill="1" applyBorder="1">
      <alignment horizontal="center" vertical="center" wrapText="1"/>
    </xf>
    <xf numFmtId="0" fontId="18" fillId="7" borderId="19" xfId="34" applyFont="1" applyFill="1" applyBorder="1">
      <alignment horizontal="center" vertical="center" wrapText="1"/>
    </xf>
    <xf numFmtId="0" fontId="9" fillId="7" borderId="14" xfId="34" applyFont="1" applyFill="1" applyBorder="1">
      <alignment horizontal="center" vertical="center" wrapText="1"/>
    </xf>
    <xf numFmtId="0" fontId="11" fillId="7" borderId="19" xfId="34" applyFont="1" applyFill="1" applyBorder="1">
      <alignment horizontal="center" vertical="center" wrapText="1"/>
    </xf>
    <xf numFmtId="0" fontId="11" fillId="7" borderId="19" xfId="36" applyFont="1" applyFill="1" applyBorder="1" applyAlignment="1">
      <alignment horizontal="center" vertical="center" wrapText="1"/>
    </xf>
    <xf numFmtId="0" fontId="11" fillId="7" borderId="19" xfId="37" applyFont="1" applyFill="1" applyBorder="1" applyAlignment="1">
      <alignment horizontal="center" vertical="center" wrapText="1"/>
    </xf>
    <xf numFmtId="0" fontId="10" fillId="7" borderId="19" xfId="37" applyFont="1" applyFill="1" applyBorder="1" applyAlignment="1">
      <alignment horizontal="center" vertical="center" wrapText="1"/>
    </xf>
    <xf numFmtId="0" fontId="10" fillId="7" borderId="19" xfId="47" applyFont="1" applyFill="1" applyBorder="1" applyAlignment="1">
      <alignment horizontal="center" vertical="center" wrapText="1"/>
    </xf>
    <xf numFmtId="0" fontId="10" fillId="7" borderId="14" xfId="37" applyFont="1" applyFill="1" applyBorder="1" applyAlignment="1">
      <alignment horizontal="center" vertical="center" wrapText="1"/>
    </xf>
    <xf numFmtId="0" fontId="18" fillId="7" borderId="19" xfId="36" applyFont="1" applyFill="1" applyBorder="1" applyAlignment="1">
      <alignment horizontal="center" vertical="center" wrapText="1"/>
    </xf>
    <xf numFmtId="0" fontId="9" fillId="7" borderId="19" xfId="36" applyFont="1" applyFill="1" applyBorder="1" applyAlignment="1">
      <alignment horizontal="center" vertical="center" wrapText="1"/>
    </xf>
    <xf numFmtId="0" fontId="9" fillId="7" borderId="19" xfId="34" applyFont="1" applyFill="1" applyBorder="1">
      <alignment horizontal="center" vertical="center" wrapText="1"/>
    </xf>
    <xf numFmtId="0" fontId="9" fillId="7" borderId="19" xfId="37" applyFont="1" applyFill="1" applyBorder="1" applyAlignment="1">
      <alignment horizontal="center" vertical="center" wrapText="1"/>
    </xf>
    <xf numFmtId="0" fontId="10" fillId="7" borderId="19" xfId="38" applyFont="1" applyFill="1" applyBorder="1" applyAlignment="1">
      <alignment horizontal="center" vertical="center" wrapText="1"/>
    </xf>
    <xf numFmtId="164" fontId="9" fillId="7" borderId="19" xfId="34" applyNumberFormat="1" applyFont="1" applyFill="1" applyBorder="1">
      <alignment horizontal="center" vertical="center" wrapText="1"/>
    </xf>
    <xf numFmtId="0" fontId="9" fillId="7" borderId="14" xfId="36" applyFont="1" applyFill="1" applyBorder="1" applyAlignment="1">
      <alignment horizontal="center" vertical="center" wrapText="1"/>
    </xf>
    <xf numFmtId="0" fontId="9" fillId="7" borderId="19" xfId="35" applyFont="1" applyFill="1" applyBorder="1" applyAlignment="1">
      <alignment horizontal="center" vertical="center" wrapText="1"/>
    </xf>
    <xf numFmtId="0" fontId="10" fillId="7" borderId="19" xfId="35" applyFont="1" applyFill="1" applyBorder="1" applyAlignment="1">
      <alignment horizontal="center" vertical="center" wrapText="1"/>
    </xf>
    <xf numFmtId="0" fontId="11" fillId="7" borderId="14" xfId="36" applyFont="1" applyFill="1" applyBorder="1" applyAlignment="1">
      <alignment horizontal="center" vertical="center" wrapText="1"/>
    </xf>
    <xf numFmtId="0" fontId="9" fillId="7" borderId="14" xfId="35" applyFont="1" applyFill="1" applyBorder="1" applyAlignment="1">
      <alignment horizontal="center" vertical="center" wrapText="1"/>
    </xf>
    <xf numFmtId="0" fontId="17" fillId="7" borderId="14" xfId="34" applyFont="1" applyFill="1" applyBorder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10" fillId="7" borderId="23" xfId="34" applyFont="1" applyFill="1" applyBorder="1">
      <alignment horizontal="center" vertical="center" wrapText="1"/>
    </xf>
    <xf numFmtId="0" fontId="11" fillId="7" borderId="14" xfId="35" applyFont="1" applyFill="1" applyBorder="1" applyAlignment="1">
      <alignment horizontal="center" vertical="center" wrapText="1"/>
    </xf>
    <xf numFmtId="0" fontId="11" fillId="7" borderId="19" xfId="35" applyFont="1" applyFill="1" applyBorder="1" applyAlignment="1">
      <alignment horizontal="center" vertical="center" wrapText="1"/>
    </xf>
    <xf numFmtId="0" fontId="10" fillId="7" borderId="22" xfId="34" applyFont="1" applyFill="1" applyBorder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164" fontId="9" fillId="0" borderId="14" xfId="34" applyNumberFormat="1" applyFont="1" applyBorder="1">
      <alignment horizontal="center" vertical="center" wrapText="1"/>
    </xf>
    <xf numFmtId="164" fontId="10" fillId="0" borderId="14" xfId="34" applyNumberFormat="1" applyFont="1" applyBorder="1">
      <alignment horizontal="center" vertical="center" wrapText="1"/>
    </xf>
    <xf numFmtId="0" fontId="10" fillId="7" borderId="14" xfId="38" applyFont="1" applyFill="1" applyBorder="1" applyAlignment="1">
      <alignment horizontal="center" vertical="center" wrapText="1"/>
    </xf>
    <xf numFmtId="0" fontId="9" fillId="7" borderId="19" xfId="38" applyFont="1" applyFill="1" applyBorder="1" applyAlignment="1">
      <alignment horizontal="center" vertical="center" wrapText="1"/>
    </xf>
    <xf numFmtId="0" fontId="18" fillId="7" borderId="14" xfId="34" applyFont="1" applyFill="1" applyBorder="1">
      <alignment horizontal="center" vertical="center" wrapText="1"/>
    </xf>
    <xf numFmtId="0" fontId="18" fillId="7" borderId="14" xfId="36" applyFont="1" applyFill="1" applyBorder="1" applyAlignment="1">
      <alignment horizontal="center" vertical="center" wrapText="1"/>
    </xf>
    <xf numFmtId="0" fontId="10" fillId="7" borderId="26" xfId="34" applyFont="1" applyFill="1" applyBorder="1">
      <alignment horizontal="center" vertical="center" wrapText="1"/>
    </xf>
    <xf numFmtId="0" fontId="10" fillId="7" borderId="25" xfId="34" applyFont="1" applyFill="1" applyBorder="1">
      <alignment horizontal="center" vertical="center" wrapText="1"/>
    </xf>
    <xf numFmtId="0" fontId="9" fillId="7" borderId="22" xfId="34" applyFont="1" applyFill="1" applyBorder="1">
      <alignment horizontal="center" vertical="center" wrapText="1"/>
    </xf>
    <xf numFmtId="0" fontId="10" fillId="7" borderId="23" xfId="35" applyFont="1" applyFill="1" applyBorder="1" applyAlignment="1">
      <alignment horizontal="center" vertical="center" wrapText="1"/>
    </xf>
    <xf numFmtId="0" fontId="17" fillId="7" borderId="23" xfId="34" applyFont="1" applyFill="1" applyBorder="1">
      <alignment horizontal="center" vertical="center" wrapText="1"/>
    </xf>
    <xf numFmtId="0" fontId="20" fillId="7" borderId="19" xfId="35" applyFont="1" applyFill="1" applyBorder="1" applyAlignment="1">
      <alignment horizontal="center" vertical="center" wrapText="1"/>
    </xf>
    <xf numFmtId="0" fontId="10" fillId="0" borderId="19" xfId="35" applyFont="1" applyBorder="1" applyAlignment="1">
      <alignment horizontal="center" vertical="center" wrapText="1"/>
    </xf>
    <xf numFmtId="0" fontId="11" fillId="0" borderId="19" xfId="35" applyFont="1" applyBorder="1" applyAlignment="1">
      <alignment horizontal="center" vertical="center" wrapText="1"/>
    </xf>
    <xf numFmtId="0" fontId="10" fillId="0" borderId="14" xfId="35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7" borderId="19" xfId="38" applyFont="1" applyFill="1" applyBorder="1" applyAlignment="1">
      <alignment horizontal="center" vertical="center" wrapText="1"/>
    </xf>
    <xf numFmtId="164" fontId="10" fillId="0" borderId="19" xfId="34" applyNumberFormat="1" applyFont="1" applyBorder="1">
      <alignment horizontal="center" vertical="center" wrapText="1"/>
    </xf>
    <xf numFmtId="164" fontId="9" fillId="7" borderId="14" xfId="34" applyNumberFormat="1" applyFont="1" applyFill="1" applyBorder="1">
      <alignment horizontal="center" vertical="center" wrapText="1"/>
    </xf>
    <xf numFmtId="0" fontId="9" fillId="7" borderId="14" xfId="37" applyFont="1" applyFill="1" applyBorder="1" applyAlignment="1">
      <alignment horizontal="center" vertical="center" wrapText="1"/>
    </xf>
    <xf numFmtId="3" fontId="17" fillId="7" borderId="14" xfId="34" applyNumberFormat="1" applyFont="1" applyFill="1" applyBorder="1">
      <alignment horizontal="center" vertical="center" wrapText="1"/>
    </xf>
    <xf numFmtId="0" fontId="10" fillId="0" borderId="22" xfId="34" applyFont="1" applyBorder="1">
      <alignment horizontal="center" vertical="center" wrapText="1"/>
    </xf>
    <xf numFmtId="0" fontId="17" fillId="0" borderId="14" xfId="34" applyFont="1" applyBorder="1">
      <alignment horizontal="center" vertical="center" wrapText="1"/>
    </xf>
    <xf numFmtId="0" fontId="10" fillId="0" borderId="19" xfId="34" applyFont="1" applyBorder="1">
      <alignment horizontal="center" vertical="center" wrapText="1"/>
    </xf>
    <xf numFmtId="0" fontId="10" fillId="0" borderId="23" xfId="34" applyFont="1" applyBorder="1">
      <alignment horizontal="center" vertical="center" wrapText="1"/>
    </xf>
    <xf numFmtId="0" fontId="10" fillId="3" borderId="30" xfId="33" applyFont="1" applyBorder="1">
      <alignment horizontal="center" vertical="center" wrapText="1"/>
    </xf>
    <xf numFmtId="0" fontId="10" fillId="3" borderId="30" xfId="46" applyFont="1" applyFill="1" applyBorder="1" applyAlignment="1">
      <alignment horizontal="center" vertical="center" wrapText="1"/>
    </xf>
    <xf numFmtId="0" fontId="10" fillId="3" borderId="0" xfId="46" applyFont="1" applyFill="1" applyBorder="1" applyAlignment="1">
      <alignment horizontal="center" vertical="center" wrapText="1"/>
    </xf>
    <xf numFmtId="0" fontId="10" fillId="3" borderId="56" xfId="46" applyFont="1" applyFill="1" applyBorder="1" applyAlignment="1">
      <alignment horizontal="center" vertical="center" wrapText="1"/>
    </xf>
    <xf numFmtId="0" fontId="17" fillId="7" borderId="19" xfId="34" applyFont="1" applyFill="1" applyBorder="1">
      <alignment horizontal="center" vertical="center" wrapText="1"/>
    </xf>
    <xf numFmtId="164" fontId="18" fillId="0" borderId="14" xfId="34" applyNumberFormat="1" applyFont="1" applyBorder="1">
      <alignment horizontal="center" vertical="center" wrapText="1"/>
    </xf>
    <xf numFmtId="164" fontId="18" fillId="0" borderId="19" xfId="34" applyNumberFormat="1" applyFont="1" applyBorder="1">
      <alignment horizontal="center" vertical="center" wrapText="1"/>
    </xf>
    <xf numFmtId="165" fontId="6" fillId="8" borderId="19" xfId="0" applyNumberFormat="1" applyFont="1" applyFill="1" applyBorder="1" applyAlignment="1">
      <alignment horizontal="center" vertical="center" wrapText="1"/>
    </xf>
    <xf numFmtId="164" fontId="6" fillId="8" borderId="26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8" borderId="19" xfId="0" applyNumberFormat="1" applyFont="1" applyFill="1" applyBorder="1" applyAlignment="1">
      <alignment horizontal="center" vertical="center" wrapText="1"/>
    </xf>
    <xf numFmtId="164" fontId="6" fillId="8" borderId="22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164" fontId="6" fillId="7" borderId="22" xfId="0" applyNumberFormat="1" applyFont="1" applyFill="1" applyBorder="1" applyAlignment="1">
      <alignment horizontal="center" vertical="center" wrapText="1"/>
    </xf>
    <xf numFmtId="0" fontId="11" fillId="0" borderId="14" xfId="35" applyFont="1" applyBorder="1" applyAlignment="1">
      <alignment horizontal="center" vertical="center" wrapText="1"/>
    </xf>
    <xf numFmtId="0" fontId="10" fillId="0" borderId="19" xfId="36" applyFont="1" applyBorder="1" applyAlignment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164" fontId="10" fillId="7" borderId="20" xfId="34" applyNumberFormat="1" applyFont="1" applyFill="1" applyBorder="1">
      <alignment horizontal="center" vertical="center" wrapText="1"/>
    </xf>
    <xf numFmtId="0" fontId="10" fillId="7" borderId="14" xfId="34" applyFont="1" applyFill="1" applyBorder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0" fontId="10" fillId="0" borderId="26" xfId="34" applyFont="1" applyBorder="1">
      <alignment horizontal="center" vertical="center" wrapText="1"/>
    </xf>
    <xf numFmtId="0" fontId="10" fillId="0" borderId="29" xfId="34" applyFont="1" applyBorder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10" fillId="7" borderId="20" xfId="35" applyFont="1" applyFill="1" applyBorder="1" applyAlignment="1">
      <alignment horizontal="center" vertical="center" wrapText="1"/>
    </xf>
    <xf numFmtId="0" fontId="17" fillId="7" borderId="14" xfId="34" applyFont="1" applyFill="1" applyBorder="1">
      <alignment horizontal="center" vertical="center" wrapText="1"/>
    </xf>
    <xf numFmtId="0" fontId="17" fillId="7" borderId="20" xfId="34" applyFont="1" applyFill="1" applyBorder="1">
      <alignment horizontal="center" vertical="center" wrapText="1"/>
    </xf>
    <xf numFmtId="0" fontId="10" fillId="3" borderId="30" xfId="33" applyFont="1" applyBorder="1">
      <alignment horizontal="center" vertical="center" wrapText="1"/>
    </xf>
    <xf numFmtId="0" fontId="6" fillId="2" borderId="0" xfId="32" applyBorder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3" borderId="24" xfId="44" applyFont="1" applyBorder="1" applyAlignment="1">
      <alignment horizontal="center" vertical="center" wrapText="1"/>
    </xf>
    <xf numFmtId="0" fontId="10" fillId="3" borderId="25" xfId="44" applyFont="1" applyBorder="1" applyAlignment="1">
      <alignment horizontal="center" vertical="center" wrapText="1"/>
    </xf>
    <xf numFmtId="164" fontId="12" fillId="3" borderId="14" xfId="42" applyNumberFormat="1" applyFont="1" applyBorder="1">
      <alignment horizontal="center" vertical="center" wrapText="1"/>
    </xf>
    <xf numFmtId="164" fontId="12" fillId="3" borderId="20" xfId="42" applyNumberFormat="1" applyFont="1" applyBorder="1">
      <alignment horizontal="center" vertical="center" wrapText="1"/>
    </xf>
    <xf numFmtId="0" fontId="10" fillId="3" borderId="24" xfId="43" applyFont="1" applyBorder="1" applyAlignment="1">
      <alignment horizontal="center" vertical="center" wrapText="1"/>
    </xf>
    <xf numFmtId="0" fontId="10" fillId="3" borderId="25" xfId="43" applyFont="1" applyBorder="1" applyAlignment="1">
      <alignment horizontal="center" vertical="center" wrapText="1"/>
    </xf>
    <xf numFmtId="0" fontId="10" fillId="3" borderId="30" xfId="43" applyFont="1" applyBorder="1" applyAlignment="1">
      <alignment horizontal="center" vertical="center" wrapText="1"/>
    </xf>
    <xf numFmtId="0" fontId="10" fillId="3" borderId="0" xfId="43" applyFont="1" applyBorder="1" applyAlignment="1">
      <alignment horizontal="center" vertical="center" wrapText="1"/>
    </xf>
    <xf numFmtId="0" fontId="10" fillId="3" borderId="21" xfId="45" applyFont="1" applyFill="1" applyBorder="1" applyAlignment="1">
      <alignment horizontal="center" vertical="center" wrapText="1"/>
    </xf>
    <xf numFmtId="0" fontId="10" fillId="3" borderId="32" xfId="45" applyFont="1" applyFill="1" applyBorder="1" applyAlignment="1">
      <alignment horizontal="center" vertical="center" wrapText="1"/>
    </xf>
    <xf numFmtId="0" fontId="10" fillId="3" borderId="22" xfId="45" applyFont="1" applyFill="1" applyBorder="1" applyAlignment="1">
      <alignment horizontal="center" vertical="center" wrapText="1"/>
    </xf>
    <xf numFmtId="164" fontId="10" fillId="7" borderId="23" xfId="34" applyNumberFormat="1" applyFont="1" applyFill="1" applyBorder="1">
      <alignment horizontal="center" vertical="center" wrapText="1"/>
    </xf>
    <xf numFmtId="0" fontId="10" fillId="3" borderId="25" xfId="41" applyFont="1" applyBorder="1" applyAlignment="1">
      <alignment horizontal="center" vertical="center" wrapText="1"/>
    </xf>
    <xf numFmtId="0" fontId="10" fillId="3" borderId="26" xfId="41" applyFont="1" applyBorder="1" applyAlignment="1">
      <alignment horizontal="center" vertical="center" wrapText="1"/>
    </xf>
    <xf numFmtId="0" fontId="10" fillId="3" borderId="28" xfId="41" applyFont="1" applyBorder="1" applyAlignment="1">
      <alignment horizontal="center" vertical="center" wrapText="1"/>
    </xf>
    <xf numFmtId="0" fontId="10" fillId="3" borderId="29" xfId="41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0" fillId="2" borderId="32" xfId="45" applyFont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0" fillId="3" borderId="19" xfId="4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2" borderId="0" xfId="45" applyFont="1" applyBorder="1" applyAlignment="1">
      <alignment horizontal="center" vertical="center" wrapText="1"/>
    </xf>
    <xf numFmtId="0" fontId="10" fillId="2" borderId="28" xfId="45" applyFont="1" applyBorder="1" applyAlignment="1">
      <alignment horizontal="center" vertical="center" wrapText="1"/>
    </xf>
    <xf numFmtId="164" fontId="12" fillId="2" borderId="22" xfId="48" applyNumberFormat="1" applyFont="1" applyBorder="1">
      <alignment horizontal="center" vertical="center" wrapText="1"/>
    </xf>
    <xf numFmtId="0" fontId="10" fillId="2" borderId="30" xfId="46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164" fontId="12" fillId="3" borderId="19" xfId="42" applyNumberFormat="1" applyFont="1" applyBorder="1">
      <alignment horizontal="center" vertical="center" wrapText="1"/>
    </xf>
    <xf numFmtId="0" fontId="10" fillId="7" borderId="19" xfId="35" applyFont="1" applyFill="1" applyBorder="1" applyAlignment="1">
      <alignment horizontal="center" vertical="center" wrapText="1"/>
    </xf>
    <xf numFmtId="0" fontId="10" fillId="7" borderId="19" xfId="34" applyFont="1" applyFill="1" applyBorder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7" fillId="5" borderId="48" xfId="17" applyFont="1" applyBorder="1">
      <alignment horizontal="center" vertical="center" wrapText="1"/>
    </xf>
    <xf numFmtId="0" fontId="17" fillId="5" borderId="51" xfId="17" applyFont="1" applyBorder="1">
      <alignment horizontal="center" vertical="center" wrapText="1"/>
    </xf>
    <xf numFmtId="0" fontId="14" fillId="4" borderId="36" xfId="8" applyFont="1" applyBorder="1">
      <alignment horizontal="center" vertical="center" textRotation="90" wrapText="1"/>
    </xf>
    <xf numFmtId="0" fontId="14" fillId="4" borderId="43" xfId="8" applyFont="1" applyBorder="1">
      <alignment horizontal="center" vertical="center" textRotation="90" wrapText="1"/>
    </xf>
    <xf numFmtId="0" fontId="14" fillId="4" borderId="49" xfId="8" applyFont="1" applyBorder="1">
      <alignment horizontal="center" vertical="center" textRotation="90" wrapText="1"/>
    </xf>
    <xf numFmtId="0" fontId="14" fillId="4" borderId="36" xfId="9" applyFont="1" applyBorder="1">
      <alignment horizontal="center" vertical="center" wrapText="1"/>
    </xf>
    <xf numFmtId="0" fontId="14" fillId="4" borderId="43" xfId="9" applyFont="1" applyBorder="1">
      <alignment horizontal="center" vertical="center" wrapText="1"/>
    </xf>
    <xf numFmtId="0" fontId="14" fillId="4" borderId="42" xfId="9" applyFont="1" applyBorder="1">
      <alignment horizontal="center" vertical="center" wrapText="1"/>
    </xf>
    <xf numFmtId="0" fontId="14" fillId="4" borderId="37" xfId="10" applyFont="1" applyBorder="1">
      <alignment horizontal="center" vertical="center" wrapText="1"/>
    </xf>
    <xf numFmtId="0" fontId="14" fillId="4" borderId="38" xfId="10" applyFont="1" applyBorder="1">
      <alignment horizontal="center" vertical="center" wrapText="1"/>
    </xf>
    <xf numFmtId="0" fontId="14" fillId="4" borderId="39" xfId="10" applyFont="1" applyBorder="1">
      <alignment horizontal="center" vertical="center" wrapText="1"/>
    </xf>
    <xf numFmtId="0" fontId="14" fillId="4" borderId="44" xfId="10" applyFont="1" applyBorder="1">
      <alignment horizontal="center" vertical="center" wrapText="1"/>
    </xf>
    <xf numFmtId="0" fontId="14" fillId="4" borderId="35" xfId="10" applyFont="1" applyBorder="1">
      <alignment horizontal="center" vertical="center" wrapText="1"/>
    </xf>
    <xf numFmtId="0" fontId="14" fillId="4" borderId="45" xfId="10" applyFont="1" applyBorder="1">
      <alignment horizontal="center" vertical="center" wrapText="1"/>
    </xf>
    <xf numFmtId="0" fontId="16" fillId="6" borderId="52" xfId="12" applyFont="1" applyBorder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7" fillId="5" borderId="46" xfId="16" applyFont="1" applyBorder="1">
      <alignment horizontal="center" vertical="center" wrapText="1"/>
    </xf>
    <xf numFmtId="0" fontId="17" fillId="5" borderId="47" xfId="16" applyFont="1" applyBorder="1">
      <alignment horizontal="center" vertical="center" wrapText="1"/>
    </xf>
    <xf numFmtId="0" fontId="17" fillId="6" borderId="13" xfId="15" applyFont="1" applyBorder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7" fillId="6" borderId="54" xfId="15" applyFont="1" applyBorder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0" fillId="3" borderId="14" xfId="33" applyFont="1" applyBorder="1">
      <alignment horizontal="center" vertical="center" wrapText="1"/>
    </xf>
    <xf numFmtId="0" fontId="10" fillId="3" borderId="20" xfId="33" applyFont="1" applyBorder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5" fillId="5" borderId="40" xfId="11" applyFont="1" applyBorder="1">
      <alignment horizontal="center" vertical="center" wrapText="1"/>
    </xf>
    <xf numFmtId="0" fontId="15" fillId="5" borderId="41" xfId="11" applyFont="1" applyBorder="1">
      <alignment horizontal="center" vertical="center" wrapText="1"/>
    </xf>
    <xf numFmtId="0" fontId="17" fillId="2" borderId="11" xfId="13" applyFont="1" applyBorder="1">
      <alignment horizontal="center" vertical="center" wrapText="1"/>
    </xf>
    <xf numFmtId="0" fontId="17" fillId="2" borderId="46" xfId="13" applyFont="1" applyBorder="1">
      <alignment horizontal="center" vertical="center" wrapText="1"/>
    </xf>
    <xf numFmtId="0" fontId="17" fillId="2" borderId="50" xfId="13" applyFont="1" applyBorder="1">
      <alignment horizontal="center" vertical="center" wrapText="1"/>
    </xf>
    <xf numFmtId="0" fontId="17" fillId="2" borderId="13" xfId="14" applyFont="1" applyBorder="1">
      <alignment horizontal="center" vertical="center" wrapText="1"/>
    </xf>
    <xf numFmtId="0" fontId="17" fillId="2" borderId="43" xfId="14" applyFont="1" applyBorder="1">
      <alignment horizontal="center" vertical="center" wrapText="1"/>
    </xf>
    <xf numFmtId="0" fontId="17" fillId="2" borderId="49" xfId="14" applyFont="1" applyBorder="1">
      <alignment horizontal="center" vertical="center" wrapText="1"/>
    </xf>
    <xf numFmtId="0" fontId="5" fillId="2" borderId="1" xfId="4">
      <alignment horizontal="center" vertical="center" textRotation="90" wrapText="1"/>
    </xf>
    <xf numFmtId="0" fontId="6" fillId="3" borderId="2" xfId="5">
      <alignment horizontal="center" vertical="center" textRotation="90" wrapText="1"/>
    </xf>
    <xf numFmtId="0" fontId="7" fillId="4" borderId="2" xfId="6">
      <alignment horizontal="center" vertical="center" wrapText="1"/>
    </xf>
    <xf numFmtId="0" fontId="14" fillId="4" borderId="36" xfId="7" applyFont="1" applyBorder="1">
      <alignment horizontal="center" vertical="center" wrapText="1"/>
    </xf>
    <xf numFmtId="0" fontId="14" fillId="4" borderId="42" xfId="7" applyFont="1" applyBorder="1">
      <alignment horizontal="center" vertical="center" wrapText="1"/>
    </xf>
    <xf numFmtId="0" fontId="1" fillId="2" borderId="5" xfId="18">
      <alignment horizontal="center" vertical="center" wrapText="1"/>
    </xf>
    <xf numFmtId="0" fontId="1" fillId="2" borderId="5" xfId="20">
      <alignment horizontal="center" vertical="center" wrapText="1"/>
    </xf>
    <xf numFmtId="0" fontId="17" fillId="2" borderId="13" xfId="21" applyFont="1" applyBorder="1">
      <alignment horizontal="center" vertical="center" wrapText="1"/>
    </xf>
    <xf numFmtId="0" fontId="17" fillId="2" borderId="49" xfId="21" applyFont="1" applyBorder="1">
      <alignment horizontal="center" vertical="center" wrapText="1"/>
    </xf>
    <xf numFmtId="0" fontId="1" fillId="2" borderId="5" xfId="19">
      <alignment horizontal="center" vertical="center" wrapText="1"/>
    </xf>
    <xf numFmtId="0" fontId="10" fillId="7" borderId="22" xfId="34" applyFont="1" applyFill="1" applyBorder="1">
      <alignment horizontal="center" vertical="center" wrapText="1"/>
    </xf>
    <xf numFmtId="0" fontId="10" fillId="7" borderId="19" xfId="38" applyFont="1" applyFill="1" applyBorder="1" applyAlignment="1">
      <alignment horizontal="center" vertical="center" wrapText="1"/>
    </xf>
    <xf numFmtId="164" fontId="10" fillId="7" borderId="19" xfId="34" applyNumberFormat="1" applyFont="1" applyFill="1" applyBorder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10" fillId="7" borderId="19" xfId="37" applyFont="1" applyFill="1" applyBorder="1" applyAlignment="1">
      <alignment horizontal="center" vertical="center" wrapText="1"/>
    </xf>
  </cellXfs>
  <cellStyles count="52">
    <cellStyle name="Default" xfId="1" xr:uid="{00000000-0005-0000-0000-000000000000}"/>
    <cellStyle name="Įprastas" xfId="0" builtinId="0"/>
    <cellStyle name="Plm10Confirm" xfId="49" xr:uid="{00000000-0005-0000-0000-000002000000}"/>
    <cellStyle name="Plm10ConfirmA" xfId="50" xr:uid="{00000000-0005-0000-0000-000003000000}"/>
    <cellStyle name="Plm10ConfirmB" xfId="5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9" xr:uid="{00000000-0005-0000-0000-000007000000}"/>
    <cellStyle name="SvsDataLeafCrtName" xfId="36" xr:uid="{00000000-0005-0000-0000-000008000000}"/>
    <cellStyle name="SvsDataLeafCrtStart" xfId="40" xr:uid="{00000000-0005-0000-0000-000009000000}"/>
    <cellStyle name="SvsDataLeafDoer" xfId="38" xr:uid="{00000000-0005-0000-0000-00000A000000}"/>
    <cellStyle name="SvsDataLeafDoerIns" xfId="47" xr:uid="{00000000-0005-0000-0000-00000B000000}"/>
    <cellStyle name="SvsDataLeafLeft" xfId="35" xr:uid="{00000000-0005-0000-0000-00000C000000}"/>
    <cellStyle name="SvsDataLeafOwner" xfId="37" xr:uid="{00000000-0005-0000-0000-00000D000000}"/>
    <cellStyle name="SvsDataLvl1" xfId="32" xr:uid="{00000000-0005-0000-0000-00000E000000}"/>
    <cellStyle name="SvsDataLvl1CrtDiff" xfId="46" xr:uid="{00000000-0005-0000-0000-00000F000000}"/>
    <cellStyle name="SvsDataLvl1Summary" xfId="45" xr:uid="{00000000-0005-0000-0000-000010000000}"/>
    <cellStyle name="SvsDataLvl1SummFin" xfId="48" xr:uid="{00000000-0005-0000-0000-000011000000}"/>
    <cellStyle name="SvsDataLvl2" xfId="33" xr:uid="{00000000-0005-0000-0000-000012000000}"/>
    <cellStyle name="SvsDataLvl2CrtDiff" xfId="44" xr:uid="{00000000-0005-0000-0000-000013000000}"/>
    <cellStyle name="SvsDataLvl2Owner" xfId="43" xr:uid="{00000000-0005-0000-0000-000014000000}"/>
    <cellStyle name="SvsDataLvl2Summary" xfId="41" xr:uid="{00000000-0005-0000-0000-000015000000}"/>
    <cellStyle name="SvsDataLvl2SummFin" xfId="42" xr:uid="{00000000-0005-0000-0000-000016000000}"/>
    <cellStyle name="SvsHdrColnum" xfId="30" xr:uid="{00000000-0005-0000-0000-000017000000}"/>
    <cellStyle name="SvsHdrColnumFirst" xfId="29" xr:uid="{00000000-0005-0000-0000-000018000000}"/>
    <cellStyle name="SvsHdrColnumLast" xfId="31" xr:uid="{00000000-0005-0000-0000-000019000000}"/>
    <cellStyle name="SvsHdrCrt" xfId="11" xr:uid="{00000000-0005-0000-0000-00001A000000}"/>
    <cellStyle name="SvsHdrCrtDates" xfId="15" xr:uid="{00000000-0005-0000-0000-00001B000000}"/>
    <cellStyle name="SvsHdrCrtDescFields" xfId="14" xr:uid="{00000000-0005-0000-0000-00001C000000}"/>
    <cellStyle name="SvsHdrCrtDiff" xfId="27" xr:uid="{00000000-0005-0000-0000-00001D000000}"/>
    <cellStyle name="SvsHdrCrtEnd" xfId="25" xr:uid="{00000000-0005-0000-0000-00001E000000}"/>
    <cellStyle name="SvsHdrCrtName" xfId="13" xr:uid="{00000000-0005-0000-0000-00001F000000}"/>
    <cellStyle name="SvsHdrCrtStart" xfId="24" xr:uid="{00000000-0005-0000-0000-000020000000}"/>
    <cellStyle name="SvsHdrFin" xfId="22" xr:uid="{00000000-0005-0000-0000-000021000000}"/>
    <cellStyle name="SvsHdrFinCurYear" xfId="9" xr:uid="{00000000-0005-0000-0000-000022000000}"/>
    <cellStyle name="SvsHdrFinsalt" xfId="8" xr:uid="{00000000-0005-0000-0000-000023000000}"/>
    <cellStyle name="SvsHdrFinSum" xfId="23" xr:uid="{00000000-0005-0000-0000-000024000000}"/>
    <cellStyle name="SvsHdrFinTitle" xfId="10" xr:uid="{00000000-0005-0000-0000-000025000000}"/>
    <cellStyle name="SvsHdrFinUom" xfId="26" xr:uid="{00000000-0005-0000-0000-000026000000}"/>
    <cellStyle name="SvsHdrLeaf" xfId="6" xr:uid="{00000000-0005-0000-0000-000027000000}"/>
    <cellStyle name="SvsHdrLeafDesc" xfId="20" xr:uid="{00000000-0005-0000-0000-000028000000}"/>
    <cellStyle name="SvsHdrLeafName" xfId="19" xr:uid="{00000000-0005-0000-0000-000029000000}"/>
    <cellStyle name="SvsHdrLeafNr" xfId="18" xr:uid="{00000000-0005-0000-0000-00002A000000}"/>
    <cellStyle name="SvsHdrLevelName1" xfId="4" xr:uid="{00000000-0005-0000-0000-00002B000000}"/>
    <cellStyle name="SvsHdrLevelName2" xfId="5" xr:uid="{00000000-0005-0000-0000-00002C000000}"/>
    <cellStyle name="SvsHdrPeriod" xfId="7" xr:uid="{00000000-0005-0000-0000-00002D000000}"/>
    <cellStyle name="SvsHdrPeriodDates" xfId="21" xr:uid="{00000000-0005-0000-0000-00002E000000}"/>
    <cellStyle name="SvsHdrRespDoer" xfId="17" xr:uid="{00000000-0005-0000-0000-00002F000000}"/>
    <cellStyle name="SvsHdrRespHdr" xfId="12" xr:uid="{00000000-0005-0000-0000-000030000000}"/>
    <cellStyle name="SvsHdrRespOwner" xfId="16" xr:uid="{00000000-0005-0000-0000-000031000000}"/>
    <cellStyle name="SvsHdrRespOwnerIns" xfId="28" xr:uid="{00000000-0005-0000-0000-000032000000}"/>
    <cellStyle name="SvsHeader" xfId="3" xr:uid="{00000000-0005-0000-0000-000033000000}"/>
  </cellStyles>
  <dxfs count="0"/>
  <tableStyles count="0" defaultTableStyle="TableStyleMedium2" defaultPivotStyle="PivotStyleLight16"/>
  <colors>
    <mruColors>
      <color rgb="FFFFFF66"/>
      <color rgb="FFFFFF99"/>
      <color rgb="FFFF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3C9F-2875-4490-ABBF-051841BA4613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topLeftCell="A43" zoomScale="120" zoomScaleNormal="120" workbookViewId="0">
      <selection activeCell="N4" sqref="N4:R4"/>
    </sheetView>
  </sheetViews>
  <sheetFormatPr defaultColWidth="9.08984375" defaultRowHeight="12" customHeight="1"/>
  <cols>
    <col min="1" max="1" width="6.6328125" style="1" customWidth="1"/>
    <col min="2" max="2" width="10.36328125" style="1" customWidth="1"/>
    <col min="3" max="3" width="11.36328125" style="1" customWidth="1"/>
    <col min="4" max="4" width="26.6328125" style="1" customWidth="1"/>
    <col min="5" max="5" width="19" style="1" customWidth="1"/>
    <col min="6" max="6" width="9.54296875" style="1" customWidth="1"/>
    <col min="7" max="7" width="5.6328125" style="1" customWidth="1"/>
    <col min="8" max="8" width="8.90625" style="1" customWidth="1"/>
    <col min="9" max="9" width="11.36328125" style="1" customWidth="1"/>
    <col min="10" max="12" width="9.54296875" style="1" customWidth="1"/>
    <col min="13" max="13" width="10.36328125" style="1" bestFit="1" customWidth="1"/>
    <col min="14" max="14" width="17.08984375" style="1" customWidth="1"/>
    <col min="15" max="15" width="5.6328125" style="1" customWidth="1"/>
    <col min="16" max="18" width="7.54296875" style="1" customWidth="1"/>
    <col min="19" max="19" width="17.08984375" style="1" customWidth="1"/>
    <col min="20" max="20" width="14" style="1" customWidth="1"/>
    <col min="21" max="16384" width="9.08984375" style="1"/>
  </cols>
  <sheetData>
    <row r="1" spans="1:20" ht="12" customHeight="1">
      <c r="C1" s="163" t="s">
        <v>232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0" ht="57" customHeight="1">
      <c r="A2" s="2"/>
      <c r="B2" s="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12.75" customHeight="1" thickBot="1"/>
    <row r="4" spans="1:20" ht="20.25" customHeight="1" thickBot="1">
      <c r="A4" s="205" t="s">
        <v>0</v>
      </c>
      <c r="B4" s="206" t="s">
        <v>1</v>
      </c>
      <c r="C4" s="207" t="s">
        <v>2</v>
      </c>
      <c r="D4" s="207"/>
      <c r="E4" s="207"/>
      <c r="F4" s="208" t="s">
        <v>3</v>
      </c>
      <c r="G4" s="166" t="s">
        <v>4</v>
      </c>
      <c r="H4" s="166" t="s">
        <v>5</v>
      </c>
      <c r="I4" s="169" t="s">
        <v>201</v>
      </c>
      <c r="J4" s="172" t="s">
        <v>202</v>
      </c>
      <c r="K4" s="173"/>
      <c r="L4" s="173"/>
      <c r="M4" s="174"/>
      <c r="N4" s="197" t="s">
        <v>6</v>
      </c>
      <c r="O4" s="198"/>
      <c r="P4" s="198"/>
      <c r="Q4" s="198"/>
      <c r="R4" s="198"/>
      <c r="S4" s="178" t="s">
        <v>7</v>
      </c>
      <c r="T4" s="179"/>
    </row>
    <row r="5" spans="1:20" ht="20.25" customHeight="1" thickBot="1">
      <c r="A5" s="205"/>
      <c r="B5" s="206"/>
      <c r="C5" s="207"/>
      <c r="D5" s="207"/>
      <c r="E5" s="207"/>
      <c r="F5" s="209"/>
      <c r="G5" s="167"/>
      <c r="H5" s="167"/>
      <c r="I5" s="170"/>
      <c r="J5" s="175"/>
      <c r="K5" s="176"/>
      <c r="L5" s="176"/>
      <c r="M5" s="177"/>
      <c r="N5" s="199" t="s">
        <v>8</v>
      </c>
      <c r="O5" s="202" t="s">
        <v>9</v>
      </c>
      <c r="P5" s="182">
        <v>2023</v>
      </c>
      <c r="Q5" s="182">
        <v>2024</v>
      </c>
      <c r="R5" s="186">
        <v>2025</v>
      </c>
      <c r="S5" s="180" t="s">
        <v>10</v>
      </c>
      <c r="T5" s="164" t="s">
        <v>11</v>
      </c>
    </row>
    <row r="6" spans="1:20" ht="24" customHeight="1" thickBot="1">
      <c r="A6" s="205"/>
      <c r="B6" s="206"/>
      <c r="C6" s="210" t="s">
        <v>12</v>
      </c>
      <c r="D6" s="214" t="s">
        <v>13</v>
      </c>
      <c r="E6" s="211" t="s">
        <v>14</v>
      </c>
      <c r="F6" s="212"/>
      <c r="G6" s="167"/>
      <c r="H6" s="167"/>
      <c r="I6" s="171"/>
      <c r="J6" s="12" t="s">
        <v>140</v>
      </c>
      <c r="K6" s="12" t="s">
        <v>153</v>
      </c>
      <c r="L6" s="12" t="s">
        <v>207</v>
      </c>
      <c r="M6" s="13" t="s">
        <v>15</v>
      </c>
      <c r="N6" s="200"/>
      <c r="O6" s="203"/>
      <c r="P6" s="183"/>
      <c r="Q6" s="183"/>
      <c r="R6" s="187"/>
      <c r="S6" s="181"/>
      <c r="T6" s="164"/>
    </row>
    <row r="7" spans="1:20" ht="14.25" customHeight="1">
      <c r="A7" s="205"/>
      <c r="B7" s="206"/>
      <c r="C7" s="210"/>
      <c r="D7" s="214"/>
      <c r="E7" s="211"/>
      <c r="F7" s="213"/>
      <c r="G7" s="168"/>
      <c r="H7" s="168"/>
      <c r="I7" s="14" t="s">
        <v>16</v>
      </c>
      <c r="J7" s="14" t="s">
        <v>16</v>
      </c>
      <c r="K7" s="14" t="s">
        <v>16</v>
      </c>
      <c r="L7" s="14" t="s">
        <v>16</v>
      </c>
      <c r="M7" s="14" t="s">
        <v>16</v>
      </c>
      <c r="N7" s="201"/>
      <c r="O7" s="204"/>
      <c r="P7" s="184"/>
      <c r="Q7" s="185"/>
      <c r="R7" s="188"/>
      <c r="S7" s="15" t="s">
        <v>17</v>
      </c>
      <c r="T7" s="165"/>
    </row>
    <row r="8" spans="1:20" ht="10" customHeight="1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3">
        <v>14</v>
      </c>
      <c r="O8" s="4">
        <v>15</v>
      </c>
      <c r="P8" s="4">
        <v>16</v>
      </c>
      <c r="Q8" s="5">
        <v>17</v>
      </c>
      <c r="R8" s="4">
        <v>18</v>
      </c>
      <c r="S8" s="6">
        <v>19</v>
      </c>
      <c r="T8" s="7">
        <v>20</v>
      </c>
    </row>
    <row r="9" spans="1:20" ht="93.5" customHeight="1">
      <c r="A9" s="121" t="s">
        <v>18</v>
      </c>
      <c r="B9" s="120" t="s">
        <v>19</v>
      </c>
      <c r="C9" s="65" t="s">
        <v>20</v>
      </c>
      <c r="D9" s="79" t="s">
        <v>21</v>
      </c>
      <c r="E9" s="80" t="s">
        <v>22</v>
      </c>
      <c r="F9" s="60" t="s">
        <v>154</v>
      </c>
      <c r="G9" s="40" t="s">
        <v>23</v>
      </c>
      <c r="H9" s="40" t="s">
        <v>112</v>
      </c>
      <c r="I9" s="84">
        <v>1505.2</v>
      </c>
      <c r="J9" s="84">
        <v>1852.4</v>
      </c>
      <c r="K9" s="84">
        <v>2150</v>
      </c>
      <c r="L9" s="84">
        <v>2450</v>
      </c>
      <c r="M9" s="36">
        <f>L9+K9+J9</f>
        <v>6452.4</v>
      </c>
      <c r="N9" s="44" t="s">
        <v>24</v>
      </c>
      <c r="O9" s="40" t="s">
        <v>34</v>
      </c>
      <c r="P9" s="16">
        <v>7050</v>
      </c>
      <c r="Q9" s="16">
        <v>7150</v>
      </c>
      <c r="R9" s="16">
        <v>7250</v>
      </c>
      <c r="S9" s="46" t="s">
        <v>27</v>
      </c>
      <c r="T9" s="53" t="s">
        <v>28</v>
      </c>
    </row>
    <row r="10" spans="1:20" ht="108" customHeight="1">
      <c r="A10" s="122"/>
      <c r="B10" s="139"/>
      <c r="C10" s="73" t="s">
        <v>29</v>
      </c>
      <c r="D10" s="81" t="s">
        <v>30</v>
      </c>
      <c r="E10" s="82" t="s">
        <v>31</v>
      </c>
      <c r="F10" s="60" t="s">
        <v>154</v>
      </c>
      <c r="G10" s="34" t="s">
        <v>105</v>
      </c>
      <c r="H10" s="34" t="s">
        <v>32</v>
      </c>
      <c r="I10" s="97">
        <f>552.1+10-32</f>
        <v>530.1</v>
      </c>
      <c r="J10" s="97">
        <f>919.1+12-225</f>
        <v>706.1</v>
      </c>
      <c r="K10" s="97">
        <f>920-150</f>
        <v>770</v>
      </c>
      <c r="L10" s="97">
        <f>950-120</f>
        <v>830</v>
      </c>
      <c r="M10" s="98">
        <f>L10+K10+J10</f>
        <v>2306.1</v>
      </c>
      <c r="N10" s="72" t="s">
        <v>33</v>
      </c>
      <c r="O10" s="71" t="s">
        <v>34</v>
      </c>
      <c r="P10" s="17">
        <v>5300</v>
      </c>
      <c r="Q10" s="17">
        <v>5500</v>
      </c>
      <c r="R10" s="17">
        <v>5600</v>
      </c>
      <c r="S10" s="48" t="s">
        <v>27</v>
      </c>
      <c r="T10" s="69" t="s">
        <v>32</v>
      </c>
    </row>
    <row r="11" spans="1:20" ht="56.25" customHeight="1">
      <c r="A11" s="122"/>
      <c r="B11" s="139"/>
      <c r="C11" s="88" t="s">
        <v>35</v>
      </c>
      <c r="D11" s="79" t="s">
        <v>229</v>
      </c>
      <c r="E11" s="80" t="s">
        <v>36</v>
      </c>
      <c r="F11" s="89" t="s">
        <v>154</v>
      </c>
      <c r="G11" s="90" t="s">
        <v>23</v>
      </c>
      <c r="H11" s="90" t="s">
        <v>37</v>
      </c>
      <c r="I11" s="84">
        <v>5</v>
      </c>
      <c r="J11" s="68">
        <v>0</v>
      </c>
      <c r="K11" s="84">
        <v>0</v>
      </c>
      <c r="L11" s="84">
        <v>0</v>
      </c>
      <c r="M11" s="84">
        <f t="shared" ref="M11" si="0">L11+K11+J11</f>
        <v>0</v>
      </c>
      <c r="N11" s="109" t="s">
        <v>38</v>
      </c>
      <c r="O11" s="40" t="s">
        <v>25</v>
      </c>
      <c r="P11" s="18">
        <v>0</v>
      </c>
      <c r="Q11" s="18">
        <v>0</v>
      </c>
      <c r="R11" s="18">
        <v>0</v>
      </c>
      <c r="S11" s="46" t="s">
        <v>39</v>
      </c>
      <c r="T11" s="46" t="s">
        <v>39</v>
      </c>
    </row>
    <row r="12" spans="1:20" ht="63" customHeight="1">
      <c r="A12" s="122"/>
      <c r="B12" s="139"/>
      <c r="C12" s="75" t="s">
        <v>40</v>
      </c>
      <c r="D12" s="59" t="s">
        <v>41</v>
      </c>
      <c r="E12" s="59" t="s">
        <v>42</v>
      </c>
      <c r="F12" s="60" t="s">
        <v>204</v>
      </c>
      <c r="G12" s="42" t="s">
        <v>43</v>
      </c>
      <c r="H12" s="66" t="s">
        <v>126</v>
      </c>
      <c r="I12" s="67">
        <v>190</v>
      </c>
      <c r="J12" s="67">
        <v>450</v>
      </c>
      <c r="K12" s="67">
        <v>0</v>
      </c>
      <c r="L12" s="67">
        <v>0</v>
      </c>
      <c r="M12" s="68">
        <f t="shared" ref="M12" si="1">L12+K12+J12</f>
        <v>450</v>
      </c>
      <c r="N12" s="55" t="s">
        <v>44</v>
      </c>
      <c r="O12" s="42" t="s">
        <v>25</v>
      </c>
      <c r="P12" s="19">
        <v>1</v>
      </c>
      <c r="Q12" s="19">
        <v>1</v>
      </c>
      <c r="R12" s="19">
        <v>1</v>
      </c>
      <c r="S12" s="52" t="s">
        <v>27</v>
      </c>
      <c r="T12" s="70" t="s">
        <v>45</v>
      </c>
    </row>
    <row r="13" spans="1:20" ht="117.75" customHeight="1">
      <c r="A13" s="122"/>
      <c r="B13" s="139"/>
      <c r="C13" s="65" t="s">
        <v>46</v>
      </c>
      <c r="D13" s="57" t="s">
        <v>47</v>
      </c>
      <c r="E13" s="64" t="s">
        <v>111</v>
      </c>
      <c r="F13" s="60" t="s">
        <v>213</v>
      </c>
      <c r="G13" s="40" t="s">
        <v>105</v>
      </c>
      <c r="H13" s="40" t="s">
        <v>126</v>
      </c>
      <c r="I13" s="36">
        <v>150</v>
      </c>
      <c r="J13" s="36">
        <v>1000</v>
      </c>
      <c r="K13" s="36">
        <v>500</v>
      </c>
      <c r="L13" s="36">
        <v>0</v>
      </c>
      <c r="M13" s="36">
        <f t="shared" ref="M13" si="2">L13+K13+J13</f>
        <v>1500</v>
      </c>
      <c r="N13" s="44" t="s">
        <v>49</v>
      </c>
      <c r="O13" s="40" t="s">
        <v>25</v>
      </c>
      <c r="P13" s="20">
        <v>0</v>
      </c>
      <c r="Q13" s="20">
        <v>1</v>
      </c>
      <c r="R13" s="20">
        <v>1</v>
      </c>
      <c r="S13" s="52" t="s">
        <v>27</v>
      </c>
      <c r="T13" s="53" t="s">
        <v>83</v>
      </c>
    </row>
    <row r="14" spans="1:20" ht="83.25" customHeight="1">
      <c r="A14" s="122"/>
      <c r="B14" s="139"/>
      <c r="C14" s="88" t="s">
        <v>50</v>
      </c>
      <c r="D14" s="79" t="s">
        <v>51</v>
      </c>
      <c r="E14" s="80" t="s">
        <v>52</v>
      </c>
      <c r="F14" s="60" t="s">
        <v>203</v>
      </c>
      <c r="G14" s="40" t="s">
        <v>171</v>
      </c>
      <c r="H14" s="40" t="s">
        <v>48</v>
      </c>
      <c r="I14" s="36">
        <v>0</v>
      </c>
      <c r="J14" s="36">
        <v>50</v>
      </c>
      <c r="K14" s="36">
        <v>50</v>
      </c>
      <c r="L14" s="36">
        <v>400</v>
      </c>
      <c r="M14" s="36">
        <f t="shared" ref="M14" si="3">L14+K14+J14</f>
        <v>500</v>
      </c>
      <c r="N14" s="44" t="s">
        <v>49</v>
      </c>
      <c r="O14" s="40" t="s">
        <v>25</v>
      </c>
      <c r="P14" s="22">
        <v>0</v>
      </c>
      <c r="Q14" s="22">
        <v>0</v>
      </c>
      <c r="R14" s="22">
        <v>1</v>
      </c>
      <c r="S14" s="46" t="s">
        <v>39</v>
      </c>
      <c r="T14" s="53" t="s">
        <v>170</v>
      </c>
    </row>
    <row r="15" spans="1:20" ht="79.5" customHeight="1">
      <c r="A15" s="122"/>
      <c r="B15" s="139"/>
      <c r="C15" s="65" t="s">
        <v>53</v>
      </c>
      <c r="D15" s="57" t="s">
        <v>122</v>
      </c>
      <c r="E15" s="64" t="s">
        <v>54</v>
      </c>
      <c r="F15" s="60" t="s">
        <v>154</v>
      </c>
      <c r="G15" s="34" t="s">
        <v>23</v>
      </c>
      <c r="H15" s="34" t="s">
        <v>55</v>
      </c>
      <c r="I15" s="99">
        <v>1571</v>
      </c>
      <c r="J15" s="100">
        <v>2042</v>
      </c>
      <c r="K15" s="100">
        <v>2075</v>
      </c>
      <c r="L15" s="100">
        <v>2090</v>
      </c>
      <c r="M15" s="36">
        <f t="shared" ref="M15" si="4">L15+K15+J15</f>
        <v>6207</v>
      </c>
      <c r="N15" s="37" t="s">
        <v>38</v>
      </c>
      <c r="O15" s="34" t="s">
        <v>25</v>
      </c>
      <c r="P15" s="18">
        <v>410</v>
      </c>
      <c r="Q15" s="18">
        <v>420</v>
      </c>
      <c r="R15" s="18">
        <v>430</v>
      </c>
      <c r="S15" s="48" t="s">
        <v>27</v>
      </c>
      <c r="T15" s="69" t="s">
        <v>55</v>
      </c>
    </row>
    <row r="16" spans="1:20" ht="73.25" customHeight="1">
      <c r="A16" s="122"/>
      <c r="B16" s="139"/>
      <c r="C16" s="65" t="s">
        <v>58</v>
      </c>
      <c r="D16" s="57" t="s">
        <v>59</v>
      </c>
      <c r="E16" s="64" t="s">
        <v>60</v>
      </c>
      <c r="F16" s="60" t="s">
        <v>154</v>
      </c>
      <c r="G16" s="40" t="s">
        <v>61</v>
      </c>
      <c r="H16" s="40" t="s">
        <v>62</v>
      </c>
      <c r="I16" s="101">
        <v>126.5</v>
      </c>
      <c r="J16" s="102">
        <v>130</v>
      </c>
      <c r="K16" s="102">
        <v>135</v>
      </c>
      <c r="L16" s="102">
        <v>140</v>
      </c>
      <c r="M16" s="36">
        <f t="shared" ref="M16" si="5">L16+K16+J16</f>
        <v>405</v>
      </c>
      <c r="N16" s="44" t="s">
        <v>63</v>
      </c>
      <c r="O16" s="43" t="s">
        <v>25</v>
      </c>
      <c r="P16" s="20">
        <v>12864</v>
      </c>
      <c r="Q16" s="20">
        <v>13150</v>
      </c>
      <c r="R16" s="20">
        <v>13550</v>
      </c>
      <c r="S16" s="45" t="s">
        <v>37</v>
      </c>
      <c r="T16" s="83" t="s">
        <v>28</v>
      </c>
    </row>
    <row r="17" spans="1:20" ht="51" customHeight="1">
      <c r="A17" s="122"/>
      <c r="B17" s="139"/>
      <c r="C17" s="65" t="s">
        <v>66</v>
      </c>
      <c r="D17" s="57" t="s">
        <v>67</v>
      </c>
      <c r="E17" s="108" t="s">
        <v>228</v>
      </c>
      <c r="F17" s="60" t="s">
        <v>155</v>
      </c>
      <c r="G17" s="40" t="s">
        <v>23</v>
      </c>
      <c r="H17" s="40" t="s">
        <v>55</v>
      </c>
      <c r="I17" s="103">
        <v>30</v>
      </c>
      <c r="J17" s="104">
        <v>50</v>
      </c>
      <c r="K17" s="104">
        <v>500</v>
      </c>
      <c r="L17" s="104">
        <v>500</v>
      </c>
      <c r="M17" s="36">
        <f t="shared" ref="M17" si="6">L17+K17+J17</f>
        <v>1050</v>
      </c>
      <c r="N17" s="44" t="s">
        <v>49</v>
      </c>
      <c r="O17" s="43" t="s">
        <v>25</v>
      </c>
      <c r="P17" s="20">
        <v>0</v>
      </c>
      <c r="Q17" s="20">
        <v>0</v>
      </c>
      <c r="R17" s="20">
        <v>1</v>
      </c>
      <c r="S17" s="45" t="s">
        <v>68</v>
      </c>
      <c r="T17" s="45" t="s">
        <v>55</v>
      </c>
    </row>
    <row r="18" spans="1:20" ht="64.5" customHeight="1">
      <c r="A18" s="122"/>
      <c r="B18" s="139"/>
      <c r="C18" s="73" t="s">
        <v>69</v>
      </c>
      <c r="D18" s="61" t="s">
        <v>110</v>
      </c>
      <c r="E18" s="61" t="s">
        <v>70</v>
      </c>
      <c r="F18" s="60" t="s">
        <v>154</v>
      </c>
      <c r="G18" s="40" t="s">
        <v>23</v>
      </c>
      <c r="H18" s="40" t="s">
        <v>48</v>
      </c>
      <c r="I18" s="100">
        <v>2139.9</v>
      </c>
      <c r="J18" s="100">
        <v>2772.4</v>
      </c>
      <c r="K18" s="100">
        <v>2460.1</v>
      </c>
      <c r="L18" s="105">
        <v>2500</v>
      </c>
      <c r="M18" s="36">
        <f t="shared" ref="M18" si="7">L18+K18+J18</f>
        <v>7732.5</v>
      </c>
      <c r="N18" s="37" t="s">
        <v>38</v>
      </c>
      <c r="O18" s="43" t="s">
        <v>25</v>
      </c>
      <c r="P18" s="18">
        <v>307</v>
      </c>
      <c r="Q18" s="18">
        <v>310</v>
      </c>
      <c r="R18" s="18">
        <v>312</v>
      </c>
      <c r="S18" s="48" t="s">
        <v>71</v>
      </c>
      <c r="T18" s="53" t="s">
        <v>48</v>
      </c>
    </row>
    <row r="19" spans="1:20" ht="21.75" customHeight="1">
      <c r="A19" s="122"/>
      <c r="B19" s="139"/>
      <c r="C19" s="215" t="s">
        <v>72</v>
      </c>
      <c r="D19" s="160" t="s">
        <v>73</v>
      </c>
      <c r="E19" s="160" t="s">
        <v>141</v>
      </c>
      <c r="F19" s="118" t="s">
        <v>154</v>
      </c>
      <c r="G19" s="161" t="s">
        <v>23</v>
      </c>
      <c r="H19" s="161" t="s">
        <v>75</v>
      </c>
      <c r="I19" s="110">
        <v>298</v>
      </c>
      <c r="J19" s="110">
        <v>325</v>
      </c>
      <c r="K19" s="217">
        <v>335</v>
      </c>
      <c r="L19" s="217">
        <v>340</v>
      </c>
      <c r="M19" s="110">
        <f t="shared" ref="M19" si="8">L19+K19+J19</f>
        <v>1000</v>
      </c>
      <c r="N19" s="39" t="s">
        <v>38</v>
      </c>
      <c r="O19" s="40" t="s">
        <v>25</v>
      </c>
      <c r="P19" s="18">
        <v>120</v>
      </c>
      <c r="Q19" s="18">
        <v>122</v>
      </c>
      <c r="R19" s="18">
        <v>125</v>
      </c>
      <c r="S19" s="219" t="s">
        <v>74</v>
      </c>
      <c r="T19" s="216" t="s">
        <v>75</v>
      </c>
    </row>
    <row r="20" spans="1:20" ht="107.75" customHeight="1">
      <c r="A20" s="122"/>
      <c r="B20" s="139"/>
      <c r="C20" s="215"/>
      <c r="D20" s="160"/>
      <c r="E20" s="160"/>
      <c r="F20" s="162"/>
      <c r="G20" s="161"/>
      <c r="H20" s="161"/>
      <c r="I20" s="134"/>
      <c r="J20" s="134"/>
      <c r="K20" s="217"/>
      <c r="L20" s="217"/>
      <c r="M20" s="218"/>
      <c r="N20" s="39" t="s">
        <v>76</v>
      </c>
      <c r="O20" s="40" t="s">
        <v>34</v>
      </c>
      <c r="P20" s="18">
        <v>10500</v>
      </c>
      <c r="Q20" s="18">
        <v>11000</v>
      </c>
      <c r="R20" s="18">
        <v>11500</v>
      </c>
      <c r="S20" s="219"/>
      <c r="T20" s="216"/>
    </row>
    <row r="21" spans="1:20" ht="63" customHeight="1">
      <c r="A21" s="122"/>
      <c r="B21" s="139"/>
      <c r="C21" s="65" t="s">
        <v>114</v>
      </c>
      <c r="D21" s="61" t="s">
        <v>77</v>
      </c>
      <c r="E21" s="61" t="s">
        <v>78</v>
      </c>
      <c r="F21" s="60" t="s">
        <v>167</v>
      </c>
      <c r="G21" s="34" t="s">
        <v>118</v>
      </c>
      <c r="H21" s="34" t="s">
        <v>37</v>
      </c>
      <c r="I21" s="38">
        <v>400</v>
      </c>
      <c r="J21" s="38">
        <v>1200</v>
      </c>
      <c r="K21" s="38">
        <v>0</v>
      </c>
      <c r="L21" s="38">
        <v>0</v>
      </c>
      <c r="M21" s="38">
        <f t="shared" ref="M21" si="9">L21+K21+J21</f>
        <v>1200</v>
      </c>
      <c r="N21" s="37" t="s">
        <v>79</v>
      </c>
      <c r="O21" s="34" t="s">
        <v>25</v>
      </c>
      <c r="P21" s="18">
        <v>1</v>
      </c>
      <c r="Q21" s="18">
        <v>1</v>
      </c>
      <c r="R21" s="18">
        <v>1</v>
      </c>
      <c r="S21" s="40" t="s">
        <v>27</v>
      </c>
      <c r="T21" s="90" t="s">
        <v>168</v>
      </c>
    </row>
    <row r="22" spans="1:20" ht="59.75" customHeight="1">
      <c r="A22" s="122"/>
      <c r="B22" s="139"/>
      <c r="C22" s="73" t="s">
        <v>115</v>
      </c>
      <c r="D22" s="61" t="s">
        <v>102</v>
      </c>
      <c r="E22" s="63" t="s">
        <v>104</v>
      </c>
      <c r="F22" s="60">
        <v>2023</v>
      </c>
      <c r="G22" s="34" t="s">
        <v>23</v>
      </c>
      <c r="H22" s="34" t="s">
        <v>48</v>
      </c>
      <c r="I22" s="100">
        <v>0</v>
      </c>
      <c r="J22" s="100">
        <v>300</v>
      </c>
      <c r="K22" s="100">
        <v>0</v>
      </c>
      <c r="L22" s="100">
        <v>0</v>
      </c>
      <c r="M22" s="36">
        <f t="shared" ref="M22" si="10">L22+K22+J22</f>
        <v>300</v>
      </c>
      <c r="N22" s="37" t="s">
        <v>56</v>
      </c>
      <c r="O22" s="40" t="s">
        <v>25</v>
      </c>
      <c r="P22" s="20">
        <v>1</v>
      </c>
      <c r="Q22" s="20">
        <v>0</v>
      </c>
      <c r="R22" s="20">
        <v>0</v>
      </c>
      <c r="S22" s="45" t="s">
        <v>64</v>
      </c>
      <c r="T22" s="45" t="s">
        <v>48</v>
      </c>
    </row>
    <row r="23" spans="1:20" ht="107.75" customHeight="1">
      <c r="A23" s="122"/>
      <c r="B23" s="139"/>
      <c r="C23" s="74" t="s">
        <v>120</v>
      </c>
      <c r="D23" s="57" t="s">
        <v>156</v>
      </c>
      <c r="E23" s="61" t="s">
        <v>205</v>
      </c>
      <c r="F23" s="60" t="s">
        <v>154</v>
      </c>
      <c r="G23" s="40" t="s">
        <v>23</v>
      </c>
      <c r="H23" s="40" t="s">
        <v>55</v>
      </c>
      <c r="I23" s="107">
        <v>20</v>
      </c>
      <c r="J23" s="107">
        <v>69</v>
      </c>
      <c r="K23" s="107">
        <v>130</v>
      </c>
      <c r="L23" s="107">
        <v>80</v>
      </c>
      <c r="M23" s="36">
        <f t="shared" ref="M23:M31" si="11">L23+K23+J23</f>
        <v>279</v>
      </c>
      <c r="N23" s="44" t="s">
        <v>157</v>
      </c>
      <c r="O23" s="43" t="s">
        <v>113</v>
      </c>
      <c r="P23" s="20">
        <v>6</v>
      </c>
      <c r="Q23" s="20">
        <v>7</v>
      </c>
      <c r="R23" s="20">
        <v>8</v>
      </c>
      <c r="S23" s="45" t="s">
        <v>68</v>
      </c>
      <c r="T23" s="45" t="s">
        <v>55</v>
      </c>
    </row>
    <row r="24" spans="1:20" ht="75.75" customHeight="1">
      <c r="A24" s="122"/>
      <c r="B24" s="139"/>
      <c r="C24" s="65" t="s">
        <v>121</v>
      </c>
      <c r="D24" s="78" t="s">
        <v>139</v>
      </c>
      <c r="E24" s="57" t="s">
        <v>216</v>
      </c>
      <c r="F24" s="60" t="s">
        <v>158</v>
      </c>
      <c r="G24" s="40" t="s">
        <v>65</v>
      </c>
      <c r="H24" s="40" t="s">
        <v>37</v>
      </c>
      <c r="I24" s="36">
        <v>350</v>
      </c>
      <c r="J24" s="36">
        <v>0</v>
      </c>
      <c r="K24" s="36">
        <v>0</v>
      </c>
      <c r="L24" s="36">
        <v>0</v>
      </c>
      <c r="M24" s="36">
        <f t="shared" si="11"/>
        <v>0</v>
      </c>
      <c r="N24" s="39" t="s">
        <v>159</v>
      </c>
      <c r="O24" s="90" t="s">
        <v>160</v>
      </c>
      <c r="P24" s="18">
        <v>7</v>
      </c>
      <c r="Q24" s="18">
        <v>7</v>
      </c>
      <c r="R24" s="18">
        <v>7</v>
      </c>
      <c r="S24" s="40" t="s">
        <v>117</v>
      </c>
      <c r="T24" s="34" t="s">
        <v>138</v>
      </c>
    </row>
    <row r="25" spans="1:20" ht="70.5" customHeight="1">
      <c r="A25" s="122"/>
      <c r="B25" s="139"/>
      <c r="C25" s="88" t="s">
        <v>134</v>
      </c>
      <c r="D25" s="57" t="s">
        <v>135</v>
      </c>
      <c r="E25" s="57" t="s">
        <v>217</v>
      </c>
      <c r="F25" s="60" t="s">
        <v>154</v>
      </c>
      <c r="G25" s="40" t="s">
        <v>23</v>
      </c>
      <c r="H25" s="40" t="s">
        <v>37</v>
      </c>
      <c r="I25" s="36">
        <v>25</v>
      </c>
      <c r="J25" s="36">
        <v>40</v>
      </c>
      <c r="K25" s="36">
        <v>45</v>
      </c>
      <c r="L25" s="36">
        <v>50</v>
      </c>
      <c r="M25" s="36">
        <f t="shared" si="11"/>
        <v>135</v>
      </c>
      <c r="N25" s="39" t="s">
        <v>136</v>
      </c>
      <c r="O25" s="40" t="s">
        <v>116</v>
      </c>
      <c r="P25" s="18">
        <v>21</v>
      </c>
      <c r="Q25" s="18">
        <v>23</v>
      </c>
      <c r="R25" s="23">
        <v>25</v>
      </c>
      <c r="S25" s="40" t="s">
        <v>137</v>
      </c>
      <c r="T25" s="34" t="s">
        <v>27</v>
      </c>
    </row>
    <row r="26" spans="1:20" ht="53" customHeight="1">
      <c r="A26" s="122"/>
      <c r="B26" s="139"/>
      <c r="C26" s="114" t="s">
        <v>146</v>
      </c>
      <c r="D26" s="116" t="s">
        <v>150</v>
      </c>
      <c r="E26" s="116" t="s">
        <v>218</v>
      </c>
      <c r="F26" s="118" t="s">
        <v>154</v>
      </c>
      <c r="G26" s="112" t="s">
        <v>23</v>
      </c>
      <c r="H26" s="112" t="s">
        <v>206</v>
      </c>
      <c r="I26" s="110">
        <v>250</v>
      </c>
      <c r="J26" s="110">
        <v>500</v>
      </c>
      <c r="K26" s="110">
        <v>750</v>
      </c>
      <c r="L26" s="110">
        <v>800</v>
      </c>
      <c r="M26" s="110">
        <f>L26+K26+J26</f>
        <v>2050</v>
      </c>
      <c r="N26" s="39" t="s">
        <v>151</v>
      </c>
      <c r="O26" s="40" t="s">
        <v>34</v>
      </c>
      <c r="P26" s="18">
        <v>60</v>
      </c>
      <c r="Q26" s="18">
        <v>70</v>
      </c>
      <c r="R26" s="18">
        <v>80</v>
      </c>
      <c r="S26" s="112" t="s">
        <v>137</v>
      </c>
      <c r="T26" s="112" t="s">
        <v>206</v>
      </c>
    </row>
    <row r="27" spans="1:20" s="33" customFormat="1" ht="42" customHeight="1">
      <c r="A27" s="122"/>
      <c r="B27" s="139"/>
      <c r="C27" s="115"/>
      <c r="D27" s="117"/>
      <c r="E27" s="117"/>
      <c r="F27" s="119"/>
      <c r="G27" s="113"/>
      <c r="H27" s="113"/>
      <c r="I27" s="111"/>
      <c r="J27" s="111"/>
      <c r="K27" s="111"/>
      <c r="L27" s="111"/>
      <c r="M27" s="111"/>
      <c r="N27" s="39" t="s">
        <v>208</v>
      </c>
      <c r="O27" s="40" t="s">
        <v>209</v>
      </c>
      <c r="P27" s="18">
        <v>20</v>
      </c>
      <c r="Q27" s="18">
        <v>22</v>
      </c>
      <c r="R27" s="18">
        <v>24</v>
      </c>
      <c r="S27" s="113"/>
      <c r="T27" s="113"/>
    </row>
    <row r="28" spans="1:20" s="33" customFormat="1" ht="99.75" customHeight="1">
      <c r="A28" s="122"/>
      <c r="B28" s="139"/>
      <c r="C28" s="65" t="s">
        <v>182</v>
      </c>
      <c r="D28" s="57" t="s">
        <v>219</v>
      </c>
      <c r="E28" s="57" t="s">
        <v>220</v>
      </c>
      <c r="F28" s="60" t="s">
        <v>183</v>
      </c>
      <c r="G28" s="40" t="s">
        <v>65</v>
      </c>
      <c r="H28" s="73" t="s">
        <v>37</v>
      </c>
      <c r="I28" s="38">
        <v>0</v>
      </c>
      <c r="J28" s="38">
        <v>250</v>
      </c>
      <c r="K28" s="38">
        <v>250</v>
      </c>
      <c r="L28" s="38">
        <v>0</v>
      </c>
      <c r="M28" s="36">
        <f t="shared" si="11"/>
        <v>500</v>
      </c>
      <c r="N28" s="44" t="s">
        <v>56</v>
      </c>
      <c r="O28" s="40" t="s">
        <v>25</v>
      </c>
      <c r="P28" s="18">
        <v>0</v>
      </c>
      <c r="Q28" s="18">
        <v>1</v>
      </c>
      <c r="R28" s="18">
        <v>1</v>
      </c>
      <c r="S28" s="40" t="s">
        <v>189</v>
      </c>
      <c r="T28" s="34" t="s">
        <v>198</v>
      </c>
    </row>
    <row r="29" spans="1:20" s="33" customFormat="1" ht="99.75" customHeight="1">
      <c r="A29" s="122"/>
      <c r="B29" s="139"/>
      <c r="C29" s="65" t="s">
        <v>188</v>
      </c>
      <c r="D29" s="57" t="s">
        <v>200</v>
      </c>
      <c r="E29" s="57" t="s">
        <v>199</v>
      </c>
      <c r="F29" s="96" t="s">
        <v>183</v>
      </c>
      <c r="G29" s="40" t="s">
        <v>23</v>
      </c>
      <c r="H29" s="73" t="s">
        <v>37</v>
      </c>
      <c r="I29" s="38">
        <v>0</v>
      </c>
      <c r="J29" s="38">
        <v>130</v>
      </c>
      <c r="K29" s="38">
        <v>20</v>
      </c>
      <c r="L29" s="38">
        <v>0</v>
      </c>
      <c r="M29" s="36">
        <f t="shared" si="11"/>
        <v>150</v>
      </c>
      <c r="N29" s="39" t="s">
        <v>56</v>
      </c>
      <c r="O29" s="40" t="s">
        <v>25</v>
      </c>
      <c r="P29" s="18">
        <v>0</v>
      </c>
      <c r="Q29" s="18">
        <v>1</v>
      </c>
      <c r="R29" s="18">
        <v>1</v>
      </c>
      <c r="S29" s="40" t="s">
        <v>187</v>
      </c>
      <c r="T29" s="40" t="s">
        <v>230</v>
      </c>
    </row>
    <row r="30" spans="1:20" s="33" customFormat="1" ht="70.5" customHeight="1">
      <c r="A30" s="122"/>
      <c r="B30" s="139"/>
      <c r="C30" s="65" t="s">
        <v>190</v>
      </c>
      <c r="D30" s="57" t="s">
        <v>192</v>
      </c>
      <c r="E30" s="57" t="s">
        <v>221</v>
      </c>
      <c r="F30" s="96" t="s">
        <v>183</v>
      </c>
      <c r="G30" s="40" t="s">
        <v>23</v>
      </c>
      <c r="H30" s="73" t="s">
        <v>37</v>
      </c>
      <c r="I30" s="38">
        <v>0</v>
      </c>
      <c r="J30" s="38">
        <v>30</v>
      </c>
      <c r="K30" s="38">
        <v>150</v>
      </c>
      <c r="L30" s="38">
        <v>0</v>
      </c>
      <c r="M30" s="36">
        <f t="shared" si="11"/>
        <v>180</v>
      </c>
      <c r="N30" s="39" t="s">
        <v>56</v>
      </c>
      <c r="O30" s="40" t="s">
        <v>25</v>
      </c>
      <c r="P30" s="18">
        <v>0</v>
      </c>
      <c r="Q30" s="18">
        <v>1</v>
      </c>
      <c r="R30" s="18">
        <v>1</v>
      </c>
      <c r="S30" s="40" t="s">
        <v>193</v>
      </c>
      <c r="T30" s="40" t="s">
        <v>194</v>
      </c>
    </row>
    <row r="31" spans="1:20" s="33" customFormat="1" ht="99.75" customHeight="1">
      <c r="A31" s="122"/>
      <c r="B31" s="139"/>
      <c r="C31" s="65" t="s">
        <v>191</v>
      </c>
      <c r="D31" s="57" t="s">
        <v>197</v>
      </c>
      <c r="E31" s="57" t="s">
        <v>222</v>
      </c>
      <c r="F31" s="96" t="s">
        <v>183</v>
      </c>
      <c r="G31" s="40" t="s">
        <v>23</v>
      </c>
      <c r="H31" s="73" t="s">
        <v>37</v>
      </c>
      <c r="I31" s="38">
        <v>0</v>
      </c>
      <c r="J31" s="38">
        <v>55</v>
      </c>
      <c r="K31" s="38">
        <v>300</v>
      </c>
      <c r="L31" s="38">
        <v>0</v>
      </c>
      <c r="M31" s="36">
        <f t="shared" si="11"/>
        <v>355</v>
      </c>
      <c r="N31" s="39" t="s">
        <v>56</v>
      </c>
      <c r="O31" s="40" t="s">
        <v>25</v>
      </c>
      <c r="P31" s="18">
        <v>0</v>
      </c>
      <c r="Q31" s="18">
        <v>1</v>
      </c>
      <c r="R31" s="18">
        <v>1</v>
      </c>
      <c r="S31" s="40" t="s">
        <v>195</v>
      </c>
      <c r="T31" s="40" t="s">
        <v>196</v>
      </c>
    </row>
    <row r="32" spans="1:20" ht="12.75" customHeight="1">
      <c r="A32" s="122"/>
      <c r="B32" s="139"/>
      <c r="C32" s="135" t="s">
        <v>80</v>
      </c>
      <c r="D32" s="135"/>
      <c r="E32" s="135"/>
      <c r="F32" s="135"/>
      <c r="G32" s="135"/>
      <c r="H32" s="136"/>
      <c r="I32" s="125">
        <f>SUM(I9:I31)</f>
        <v>7590.7000000000007</v>
      </c>
      <c r="J32" s="125">
        <f>SUM(J9:J31)</f>
        <v>11951.9</v>
      </c>
      <c r="K32" s="125">
        <f>SUM(K9:K31)</f>
        <v>10620.1</v>
      </c>
      <c r="L32" s="125">
        <f>SUM(L9:L31)</f>
        <v>10180</v>
      </c>
      <c r="M32" s="125">
        <f>SUM(M9:M31)</f>
        <v>32752</v>
      </c>
      <c r="N32" s="127" t="s">
        <v>26</v>
      </c>
      <c r="O32" s="128"/>
      <c r="P32" s="128"/>
      <c r="Q32" s="128"/>
      <c r="R32" s="128"/>
      <c r="S32" s="128"/>
      <c r="T32" s="128"/>
    </row>
    <row r="33" spans="1:20" ht="20" customHeight="1">
      <c r="A33" s="122"/>
      <c r="B33" s="140"/>
      <c r="C33" s="137"/>
      <c r="D33" s="137"/>
      <c r="E33" s="137"/>
      <c r="F33" s="137"/>
      <c r="G33" s="137"/>
      <c r="H33" s="138"/>
      <c r="I33" s="126"/>
      <c r="J33" s="126"/>
      <c r="K33" s="126"/>
      <c r="L33" s="126"/>
      <c r="M33" s="126"/>
      <c r="N33" s="129"/>
      <c r="O33" s="130"/>
      <c r="P33" s="130"/>
      <c r="Q33" s="130"/>
      <c r="R33" s="130"/>
      <c r="S33" s="130"/>
      <c r="T33" s="130"/>
    </row>
    <row r="34" spans="1:20" ht="58.25" customHeight="1">
      <c r="A34" s="25"/>
      <c r="B34" s="27"/>
      <c r="C34" s="35" t="s">
        <v>130</v>
      </c>
      <c r="D34" s="76" t="s">
        <v>131</v>
      </c>
      <c r="E34" s="76" t="s">
        <v>133</v>
      </c>
      <c r="F34" s="77" t="s">
        <v>169</v>
      </c>
      <c r="G34" s="91" t="s">
        <v>223</v>
      </c>
      <c r="H34" s="62" t="s">
        <v>37</v>
      </c>
      <c r="I34" s="38">
        <v>100</v>
      </c>
      <c r="J34" s="38">
        <v>100</v>
      </c>
      <c r="K34" s="38">
        <v>1000</v>
      </c>
      <c r="L34" s="38">
        <v>2000</v>
      </c>
      <c r="M34" s="38">
        <f t="shared" ref="M34" si="12">L34+K34+J34</f>
        <v>3100</v>
      </c>
      <c r="N34" s="58" t="s">
        <v>82</v>
      </c>
      <c r="O34" s="34" t="s">
        <v>25</v>
      </c>
      <c r="P34" s="18">
        <v>0</v>
      </c>
      <c r="Q34" s="23">
        <v>0</v>
      </c>
      <c r="R34" s="18">
        <v>0</v>
      </c>
      <c r="S34" s="48" t="s">
        <v>83</v>
      </c>
      <c r="T34" s="48" t="s">
        <v>132</v>
      </c>
    </row>
    <row r="35" spans="1:20" ht="48" customHeight="1">
      <c r="A35" s="26"/>
      <c r="B35" s="120" t="s">
        <v>144</v>
      </c>
      <c r="C35" s="40" t="s">
        <v>85</v>
      </c>
      <c r="D35" s="57" t="s">
        <v>86</v>
      </c>
      <c r="E35" s="57" t="s">
        <v>119</v>
      </c>
      <c r="F35" s="87" t="s">
        <v>212</v>
      </c>
      <c r="G35" s="40" t="s">
        <v>23</v>
      </c>
      <c r="H35" s="40" t="s">
        <v>127</v>
      </c>
      <c r="I35" s="36">
        <v>0</v>
      </c>
      <c r="J35" s="36">
        <v>1500</v>
      </c>
      <c r="K35" s="36">
        <v>2100</v>
      </c>
      <c r="L35" s="36">
        <v>1000</v>
      </c>
      <c r="M35" s="36">
        <f t="shared" ref="M35" si="13">L35+K35+J35</f>
        <v>4600</v>
      </c>
      <c r="N35" s="39" t="s">
        <v>87</v>
      </c>
      <c r="O35" s="40" t="s">
        <v>25</v>
      </c>
      <c r="P35" s="18">
        <v>0</v>
      </c>
      <c r="Q35" s="18">
        <v>0</v>
      </c>
      <c r="R35" s="18">
        <v>1</v>
      </c>
      <c r="S35" s="46" t="s">
        <v>39</v>
      </c>
      <c r="T35" s="53" t="s">
        <v>83</v>
      </c>
    </row>
    <row r="36" spans="1:20" ht="58.5" customHeight="1">
      <c r="A36" s="26"/>
      <c r="B36" s="120"/>
      <c r="C36" s="51" t="s">
        <v>176</v>
      </c>
      <c r="D36" s="56" t="s">
        <v>177</v>
      </c>
      <c r="E36" s="56" t="s">
        <v>224</v>
      </c>
      <c r="F36" s="87" t="s">
        <v>214</v>
      </c>
      <c r="G36" s="51" t="s">
        <v>43</v>
      </c>
      <c r="H36" s="51" t="s">
        <v>37</v>
      </c>
      <c r="I36" s="85">
        <v>0</v>
      </c>
      <c r="J36" s="85">
        <v>400</v>
      </c>
      <c r="K36" s="85">
        <v>500</v>
      </c>
      <c r="L36" s="85">
        <v>1000</v>
      </c>
      <c r="M36" s="36">
        <f t="shared" ref="M36:M42" si="14">L36+K36+J36</f>
        <v>1900</v>
      </c>
      <c r="N36" s="50" t="s">
        <v>87</v>
      </c>
      <c r="O36" s="51" t="s">
        <v>25</v>
      </c>
      <c r="P36" s="19">
        <v>0</v>
      </c>
      <c r="Q36" s="19">
        <v>0</v>
      </c>
      <c r="R36" s="19">
        <v>1</v>
      </c>
      <c r="S36" s="52" t="s">
        <v>27</v>
      </c>
      <c r="T36" s="70" t="s">
        <v>178</v>
      </c>
    </row>
    <row r="37" spans="1:20" ht="66.75" customHeight="1">
      <c r="A37" s="26"/>
      <c r="B37" s="120"/>
      <c r="C37" s="40" t="s">
        <v>88</v>
      </c>
      <c r="D37" s="57" t="s">
        <v>89</v>
      </c>
      <c r="E37" s="64" t="s">
        <v>90</v>
      </c>
      <c r="F37" s="60" t="s">
        <v>204</v>
      </c>
      <c r="G37" s="90" t="s">
        <v>173</v>
      </c>
      <c r="H37" s="40" t="s">
        <v>129</v>
      </c>
      <c r="I37" s="38">
        <v>400</v>
      </c>
      <c r="J37" s="38">
        <v>250</v>
      </c>
      <c r="K37" s="38">
        <v>0</v>
      </c>
      <c r="L37" s="38">
        <v>0</v>
      </c>
      <c r="M37" s="36">
        <f t="shared" si="14"/>
        <v>250</v>
      </c>
      <c r="N37" s="39" t="s">
        <v>124</v>
      </c>
      <c r="O37" s="40" t="s">
        <v>25</v>
      </c>
      <c r="P37" s="18">
        <v>1</v>
      </c>
      <c r="Q37" s="18">
        <v>1</v>
      </c>
      <c r="R37" s="18">
        <v>1</v>
      </c>
      <c r="S37" s="46" t="s">
        <v>84</v>
      </c>
      <c r="T37" s="53" t="s">
        <v>81</v>
      </c>
    </row>
    <row r="38" spans="1:20" ht="71.25" customHeight="1">
      <c r="A38" s="26"/>
      <c r="B38" s="120"/>
      <c r="C38" s="40" t="s">
        <v>91</v>
      </c>
      <c r="D38" s="57" t="s">
        <v>161</v>
      </c>
      <c r="E38" s="64" t="s">
        <v>225</v>
      </c>
      <c r="F38" s="60" t="s">
        <v>162</v>
      </c>
      <c r="G38" s="40" t="s">
        <v>103</v>
      </c>
      <c r="H38" s="40" t="s">
        <v>32</v>
      </c>
      <c r="I38" s="98">
        <v>32</v>
      </c>
      <c r="J38" s="98">
        <v>225</v>
      </c>
      <c r="K38" s="98">
        <v>150</v>
      </c>
      <c r="L38" s="98">
        <v>120</v>
      </c>
      <c r="M38" s="36">
        <f t="shared" si="14"/>
        <v>495</v>
      </c>
      <c r="N38" s="49" t="s">
        <v>163</v>
      </c>
      <c r="O38" s="41" t="s">
        <v>25</v>
      </c>
      <c r="P38" s="17">
        <v>0</v>
      </c>
      <c r="Q38" s="17">
        <v>0</v>
      </c>
      <c r="R38" s="17">
        <v>1</v>
      </c>
      <c r="S38" s="40" t="s">
        <v>57</v>
      </c>
      <c r="T38" s="40" t="s">
        <v>57</v>
      </c>
    </row>
    <row r="39" spans="1:20" ht="71.25" customHeight="1">
      <c r="A39" s="26"/>
      <c r="B39" s="120"/>
      <c r="C39" s="73" t="s">
        <v>109</v>
      </c>
      <c r="D39" s="57" t="s">
        <v>211</v>
      </c>
      <c r="E39" s="57" t="s">
        <v>142</v>
      </c>
      <c r="F39" s="89" t="s">
        <v>162</v>
      </c>
      <c r="G39" s="40" t="s">
        <v>23</v>
      </c>
      <c r="H39" s="40" t="s">
        <v>226</v>
      </c>
      <c r="I39" s="84">
        <v>0</v>
      </c>
      <c r="J39" s="84">
        <v>50</v>
      </c>
      <c r="K39" s="84">
        <v>1000</v>
      </c>
      <c r="L39" s="84">
        <v>450</v>
      </c>
      <c r="M39" s="36">
        <f t="shared" si="14"/>
        <v>1500</v>
      </c>
      <c r="N39" s="39" t="s">
        <v>123</v>
      </c>
      <c r="O39" s="40" t="s">
        <v>25</v>
      </c>
      <c r="P39" s="18">
        <v>0</v>
      </c>
      <c r="Q39" s="18">
        <v>0</v>
      </c>
      <c r="R39" s="18">
        <v>1</v>
      </c>
      <c r="S39" s="46" t="s">
        <v>27</v>
      </c>
      <c r="T39" s="53" t="s">
        <v>210</v>
      </c>
    </row>
    <row r="40" spans="1:20" s="33" customFormat="1" ht="96" customHeight="1">
      <c r="A40" s="26"/>
      <c r="B40" s="120"/>
      <c r="C40" s="65" t="s">
        <v>152</v>
      </c>
      <c r="D40" s="57" t="s">
        <v>147</v>
      </c>
      <c r="E40" s="57" t="s">
        <v>148</v>
      </c>
      <c r="F40" s="60" t="s">
        <v>154</v>
      </c>
      <c r="G40" s="40" t="s">
        <v>23</v>
      </c>
      <c r="H40" s="40" t="s">
        <v>37</v>
      </c>
      <c r="I40" s="36">
        <v>13</v>
      </c>
      <c r="J40" s="36">
        <v>10</v>
      </c>
      <c r="K40" s="36">
        <v>12</v>
      </c>
      <c r="L40" s="36">
        <v>12</v>
      </c>
      <c r="M40" s="36">
        <f t="shared" si="14"/>
        <v>34</v>
      </c>
      <c r="N40" s="39" t="s">
        <v>149</v>
      </c>
      <c r="O40" s="40" t="s">
        <v>116</v>
      </c>
      <c r="P40" s="18">
        <v>1</v>
      </c>
      <c r="Q40" s="18">
        <v>2</v>
      </c>
      <c r="R40" s="18">
        <v>2</v>
      </c>
      <c r="S40" s="40" t="s">
        <v>137</v>
      </c>
      <c r="T40" s="34" t="s">
        <v>27</v>
      </c>
    </row>
    <row r="41" spans="1:20" s="33" customFormat="1" ht="80.25" customHeight="1">
      <c r="A41" s="106"/>
      <c r="B41" s="120"/>
      <c r="C41" s="73" t="s">
        <v>180</v>
      </c>
      <c r="D41" s="57" t="s">
        <v>172</v>
      </c>
      <c r="E41" s="64" t="s">
        <v>227</v>
      </c>
      <c r="F41" s="60" t="s">
        <v>203</v>
      </c>
      <c r="G41" s="40" t="s">
        <v>23</v>
      </c>
      <c r="H41" s="40" t="s">
        <v>37</v>
      </c>
      <c r="I41" s="36">
        <v>0</v>
      </c>
      <c r="J41" s="36">
        <v>50</v>
      </c>
      <c r="K41" s="36">
        <v>50</v>
      </c>
      <c r="L41" s="36">
        <v>400</v>
      </c>
      <c r="M41" s="36">
        <f t="shared" si="14"/>
        <v>500</v>
      </c>
      <c r="N41" s="39" t="s">
        <v>123</v>
      </c>
      <c r="O41" s="40" t="s">
        <v>25</v>
      </c>
      <c r="P41" s="18">
        <v>0</v>
      </c>
      <c r="Q41" s="18">
        <v>0</v>
      </c>
      <c r="R41" s="18">
        <v>1</v>
      </c>
      <c r="S41" s="40" t="s">
        <v>27</v>
      </c>
      <c r="T41" s="69" t="s">
        <v>174</v>
      </c>
    </row>
    <row r="42" spans="1:20" s="33" customFormat="1" ht="80.25" customHeight="1">
      <c r="A42" s="106"/>
      <c r="B42" s="92"/>
      <c r="C42" s="65" t="s">
        <v>184</v>
      </c>
      <c r="D42" s="57" t="s">
        <v>185</v>
      </c>
      <c r="E42" s="64" t="s">
        <v>186</v>
      </c>
      <c r="F42" s="96" t="s">
        <v>215</v>
      </c>
      <c r="G42" s="40" t="s">
        <v>23</v>
      </c>
      <c r="H42" s="65" t="s">
        <v>37</v>
      </c>
      <c r="I42" s="36">
        <v>0</v>
      </c>
      <c r="J42" s="36">
        <v>50</v>
      </c>
      <c r="K42" s="36">
        <v>500</v>
      </c>
      <c r="L42" s="36">
        <v>300</v>
      </c>
      <c r="M42" s="38">
        <f t="shared" si="14"/>
        <v>850</v>
      </c>
      <c r="N42" s="39" t="s">
        <v>87</v>
      </c>
      <c r="O42" s="40" t="s">
        <v>25</v>
      </c>
      <c r="P42" s="18">
        <v>0</v>
      </c>
      <c r="Q42" s="18">
        <v>0</v>
      </c>
      <c r="R42" s="18">
        <v>1</v>
      </c>
      <c r="S42" s="40" t="s">
        <v>27</v>
      </c>
      <c r="T42" s="53" t="s">
        <v>231</v>
      </c>
    </row>
    <row r="43" spans="1:20" ht="42" customHeight="1">
      <c r="A43" s="26"/>
      <c r="B43" s="131" t="s">
        <v>92</v>
      </c>
      <c r="C43" s="132"/>
      <c r="D43" s="132"/>
      <c r="E43" s="132"/>
      <c r="F43" s="132"/>
      <c r="G43" s="132"/>
      <c r="H43" s="133"/>
      <c r="I43" s="24">
        <f>SUM(I34:I42)</f>
        <v>545</v>
      </c>
      <c r="J43" s="24">
        <f>SUM(J34:J42)</f>
        <v>2635</v>
      </c>
      <c r="K43" s="24">
        <f>SUM(K34:K42)</f>
        <v>5312</v>
      </c>
      <c r="L43" s="24">
        <f>SUM(L34:L42)</f>
        <v>5282</v>
      </c>
      <c r="M43" s="24">
        <f>SUM(M34:M42)</f>
        <v>13229</v>
      </c>
      <c r="N43" s="93" t="s">
        <v>26</v>
      </c>
      <c r="O43" s="94"/>
      <c r="P43" s="94"/>
      <c r="Q43" s="94"/>
      <c r="R43" s="94"/>
      <c r="S43" s="94"/>
      <c r="T43" s="95"/>
    </row>
    <row r="44" spans="1:20" ht="27" customHeight="1">
      <c r="A44" s="32"/>
      <c r="B44" s="31"/>
      <c r="C44" s="141" t="s">
        <v>128</v>
      </c>
      <c r="D44" s="142"/>
      <c r="E44" s="142"/>
      <c r="F44" s="142"/>
      <c r="G44" s="142"/>
      <c r="H44" s="143"/>
      <c r="I44" s="28">
        <f>I43+I32</f>
        <v>8135.7000000000007</v>
      </c>
      <c r="J44" s="28">
        <f>J43+J32</f>
        <v>14586.9</v>
      </c>
      <c r="K44" s="28">
        <f>K43+K32</f>
        <v>15932.1</v>
      </c>
      <c r="L44" s="28">
        <f>L43+L32</f>
        <v>15462</v>
      </c>
      <c r="M44" s="28">
        <f>M43+M32</f>
        <v>45981</v>
      </c>
      <c r="N44" s="29"/>
      <c r="O44" s="30"/>
      <c r="P44" s="30"/>
      <c r="Q44" s="30"/>
      <c r="R44" s="30"/>
      <c r="S44" s="30"/>
      <c r="T44" s="30"/>
    </row>
    <row r="45" spans="1:20" s="33" customFormat="1" ht="70.5" customHeight="1">
      <c r="A45" s="189" t="s">
        <v>143</v>
      </c>
      <c r="B45" s="192" t="s">
        <v>145</v>
      </c>
      <c r="C45" s="34" t="s">
        <v>179</v>
      </c>
      <c r="D45" s="59" t="s">
        <v>179</v>
      </c>
      <c r="E45" s="59" t="s">
        <v>179</v>
      </c>
      <c r="F45" s="60" t="s">
        <v>179</v>
      </c>
      <c r="G45" s="42" t="s">
        <v>179</v>
      </c>
      <c r="H45" s="42" t="s">
        <v>179</v>
      </c>
      <c r="I45" s="85" t="s">
        <v>179</v>
      </c>
      <c r="J45" s="85" t="s">
        <v>179</v>
      </c>
      <c r="K45" s="85" t="s">
        <v>179</v>
      </c>
      <c r="L45" s="85" t="s">
        <v>179</v>
      </c>
      <c r="M45" s="36" t="s">
        <v>179</v>
      </c>
      <c r="N45" s="55" t="s">
        <v>179</v>
      </c>
      <c r="O45" s="42" t="s">
        <v>179</v>
      </c>
      <c r="P45" s="19" t="s">
        <v>179</v>
      </c>
      <c r="Q45" s="19" t="s">
        <v>179</v>
      </c>
      <c r="R45" s="19" t="s">
        <v>179</v>
      </c>
      <c r="S45" s="86" t="s">
        <v>179</v>
      </c>
      <c r="T45" s="86" t="s">
        <v>179</v>
      </c>
    </row>
    <row r="46" spans="1:20" ht="23.25" customHeight="1">
      <c r="A46" s="190"/>
      <c r="B46" s="193"/>
      <c r="C46" s="144" t="s">
        <v>94</v>
      </c>
      <c r="D46" s="144"/>
      <c r="E46" s="144"/>
      <c r="F46" s="144"/>
      <c r="G46" s="144"/>
      <c r="H46" s="144"/>
      <c r="I46" s="11">
        <f>SUM(I45:I45)</f>
        <v>0</v>
      </c>
      <c r="J46" s="11">
        <f>SUM(J45:J45)</f>
        <v>0</v>
      </c>
      <c r="K46" s="11">
        <f>SUM(K45:K45)</f>
        <v>0</v>
      </c>
      <c r="L46" s="11">
        <f>SUM(L45:L45)</f>
        <v>0</v>
      </c>
      <c r="M46" s="11">
        <f>SUM(M45:M45)</f>
        <v>0</v>
      </c>
      <c r="N46" s="123" t="s">
        <v>26</v>
      </c>
      <c r="O46" s="124"/>
      <c r="P46" s="124"/>
      <c r="Q46" s="124"/>
      <c r="R46" s="124"/>
      <c r="S46" s="124"/>
      <c r="T46" s="124"/>
    </row>
    <row r="47" spans="1:20" ht="25.5" customHeight="1">
      <c r="A47" s="190"/>
      <c r="B47" s="194" t="s">
        <v>95</v>
      </c>
      <c r="C47" s="40" t="s">
        <v>96</v>
      </c>
      <c r="D47" s="57" t="s">
        <v>97</v>
      </c>
      <c r="E47" s="56" t="s">
        <v>108</v>
      </c>
      <c r="F47" s="60" t="s">
        <v>175</v>
      </c>
      <c r="G47" s="51" t="s">
        <v>23</v>
      </c>
      <c r="H47" s="51" t="s">
        <v>106</v>
      </c>
      <c r="I47" s="54">
        <v>0</v>
      </c>
      <c r="J47" s="54">
        <v>0</v>
      </c>
      <c r="K47" s="54">
        <v>0</v>
      </c>
      <c r="L47" s="54">
        <v>0</v>
      </c>
      <c r="M47" s="36">
        <f t="shared" ref="M47" si="15">L47+K47+J47</f>
        <v>0</v>
      </c>
      <c r="N47" s="50" t="s">
        <v>49</v>
      </c>
      <c r="O47" s="40" t="s">
        <v>25</v>
      </c>
      <c r="P47" s="21">
        <v>0</v>
      </c>
      <c r="Q47" s="21">
        <v>0</v>
      </c>
      <c r="R47" s="21">
        <v>0</v>
      </c>
      <c r="S47" s="46" t="s">
        <v>27</v>
      </c>
      <c r="T47" s="46" t="s">
        <v>27</v>
      </c>
    </row>
    <row r="48" spans="1:20" ht="38.25" customHeight="1">
      <c r="A48" s="190"/>
      <c r="B48" s="195"/>
      <c r="C48" s="40" t="s">
        <v>98</v>
      </c>
      <c r="D48" s="61" t="s">
        <v>99</v>
      </c>
      <c r="E48" s="59" t="s">
        <v>107</v>
      </c>
      <c r="F48" s="60" t="s">
        <v>154</v>
      </c>
      <c r="G48" s="51" t="s">
        <v>23</v>
      </c>
      <c r="H48" s="51" t="s">
        <v>37</v>
      </c>
      <c r="I48" s="54">
        <v>30</v>
      </c>
      <c r="J48" s="54">
        <v>30</v>
      </c>
      <c r="K48" s="54">
        <v>30</v>
      </c>
      <c r="L48" s="54">
        <v>30</v>
      </c>
      <c r="M48" s="36">
        <f t="shared" ref="M48" si="16">L48+K48+J48</f>
        <v>90</v>
      </c>
      <c r="N48" s="55" t="s">
        <v>125</v>
      </c>
      <c r="O48" s="40" t="s">
        <v>25</v>
      </c>
      <c r="P48" s="19" t="s">
        <v>179</v>
      </c>
      <c r="Q48" s="19" t="s">
        <v>179</v>
      </c>
      <c r="R48" s="19" t="s">
        <v>179</v>
      </c>
      <c r="S48" s="48" t="s">
        <v>27</v>
      </c>
      <c r="T48" s="47" t="s">
        <v>37</v>
      </c>
    </row>
    <row r="49" spans="1:20" ht="89.25" customHeight="1">
      <c r="A49" s="190"/>
      <c r="B49" s="195"/>
      <c r="C49" s="40" t="s">
        <v>181</v>
      </c>
      <c r="D49" s="57" t="s">
        <v>165</v>
      </c>
      <c r="E49" s="64" t="s">
        <v>166</v>
      </c>
      <c r="F49" s="60" t="s">
        <v>203</v>
      </c>
      <c r="G49" s="40" t="s">
        <v>93</v>
      </c>
      <c r="H49" s="40" t="s">
        <v>37</v>
      </c>
      <c r="I49" s="36">
        <v>50</v>
      </c>
      <c r="J49" s="36">
        <v>20</v>
      </c>
      <c r="K49" s="36">
        <v>350</v>
      </c>
      <c r="L49" s="36">
        <v>250</v>
      </c>
      <c r="M49" s="36">
        <f t="shared" ref="M49" si="17">L49+K49+J49</f>
        <v>620</v>
      </c>
      <c r="N49" s="39" t="s">
        <v>38</v>
      </c>
      <c r="O49" s="40" t="s">
        <v>25</v>
      </c>
      <c r="P49" s="18">
        <v>0</v>
      </c>
      <c r="Q49" s="18">
        <v>0</v>
      </c>
      <c r="R49" s="18">
        <v>0</v>
      </c>
      <c r="S49" s="46" t="s">
        <v>27</v>
      </c>
      <c r="T49" s="46" t="s">
        <v>164</v>
      </c>
    </row>
    <row r="50" spans="1:20" ht="12.75" customHeight="1">
      <c r="A50" s="190"/>
      <c r="B50" s="195"/>
      <c r="C50" s="144" t="s">
        <v>100</v>
      </c>
      <c r="D50" s="144"/>
      <c r="E50" s="144"/>
      <c r="F50" s="144"/>
      <c r="G50" s="144"/>
      <c r="H50" s="144"/>
      <c r="I50" s="126">
        <f>SUM(I47:I49)</f>
        <v>80</v>
      </c>
      <c r="J50" s="126">
        <f>SUM(J47:J49)</f>
        <v>50</v>
      </c>
      <c r="K50" s="126">
        <f>SUM(K47:K49)</f>
        <v>380</v>
      </c>
      <c r="L50" s="126">
        <f>SUM(L47:L49)</f>
        <v>280</v>
      </c>
      <c r="M50" s="126">
        <f>SUM(M47:M49)</f>
        <v>710</v>
      </c>
      <c r="N50" s="123" t="s">
        <v>26</v>
      </c>
      <c r="O50" s="145"/>
      <c r="P50" s="145"/>
      <c r="Q50" s="145"/>
      <c r="R50" s="145"/>
      <c r="S50" s="145"/>
      <c r="T50" s="146"/>
    </row>
    <row r="51" spans="1:20" ht="12.75" customHeight="1">
      <c r="A51" s="190"/>
      <c r="B51" s="196"/>
      <c r="C51" s="144"/>
      <c r="D51" s="144"/>
      <c r="E51" s="144"/>
      <c r="F51" s="144"/>
      <c r="G51" s="144"/>
      <c r="H51" s="144"/>
      <c r="I51" s="159"/>
      <c r="J51" s="159"/>
      <c r="K51" s="159"/>
      <c r="L51" s="159"/>
      <c r="M51" s="159"/>
      <c r="N51" s="147"/>
      <c r="O51" s="148"/>
      <c r="P51" s="148"/>
      <c r="Q51" s="148"/>
      <c r="R51" s="148"/>
      <c r="S51" s="148"/>
      <c r="T51" s="149"/>
    </row>
    <row r="52" spans="1:20" ht="12.75" customHeight="1">
      <c r="A52" s="190"/>
      <c r="B52" s="150" t="s">
        <v>101</v>
      </c>
      <c r="C52" s="150"/>
      <c r="D52" s="150"/>
      <c r="E52" s="150"/>
      <c r="F52" s="150"/>
      <c r="G52" s="150"/>
      <c r="H52" s="150"/>
      <c r="I52" s="152">
        <f>I50+I46</f>
        <v>80</v>
      </c>
      <c r="J52" s="152">
        <f>J50+J46</f>
        <v>50</v>
      </c>
      <c r="K52" s="152">
        <f>K50+K46</f>
        <v>380</v>
      </c>
      <c r="L52" s="152">
        <f>L50+L46</f>
        <v>280</v>
      </c>
      <c r="M52" s="152">
        <f>M50+M46</f>
        <v>710</v>
      </c>
      <c r="N52" s="153" t="s">
        <v>26</v>
      </c>
      <c r="O52" s="154"/>
      <c r="P52" s="154"/>
      <c r="Q52" s="154"/>
      <c r="R52" s="154"/>
      <c r="S52" s="154"/>
      <c r="T52" s="155"/>
    </row>
    <row r="53" spans="1:20" ht="9" customHeight="1">
      <c r="A53" s="191"/>
      <c r="B53" s="151"/>
      <c r="C53" s="151"/>
      <c r="D53" s="151"/>
      <c r="E53" s="151"/>
      <c r="F53" s="151"/>
      <c r="G53" s="151"/>
      <c r="H53" s="151"/>
      <c r="I53" s="152"/>
      <c r="J53" s="152"/>
      <c r="K53" s="152"/>
      <c r="L53" s="152"/>
      <c r="M53" s="152"/>
      <c r="N53" s="156"/>
      <c r="O53" s="157"/>
      <c r="P53" s="157"/>
      <c r="Q53" s="157"/>
      <c r="R53" s="157"/>
      <c r="S53" s="157"/>
      <c r="T53" s="158"/>
    </row>
    <row r="54" spans="1:20" ht="12" customHeight="1">
      <c r="A54" s="8"/>
    </row>
    <row r="55" spans="1:20" ht="12" customHeight="1">
      <c r="B55" s="8"/>
      <c r="C55" s="8"/>
      <c r="D55" s="8"/>
    </row>
    <row r="56" spans="1:20" ht="12" customHeight="1">
      <c r="A56" s="9"/>
    </row>
    <row r="57" spans="1:20" ht="12" customHeight="1">
      <c r="A57" s="10"/>
      <c r="B57" s="9"/>
      <c r="C57" s="9"/>
      <c r="D57" s="9"/>
    </row>
    <row r="58" spans="1:20" ht="12" customHeight="1">
      <c r="B58" s="10"/>
      <c r="C58" s="10"/>
      <c r="D58" s="10"/>
    </row>
    <row r="59" spans="1:20" ht="12" customHeight="1">
      <c r="A59" s="9"/>
    </row>
    <row r="60" spans="1:20" ht="12" customHeight="1">
      <c r="A60" s="10"/>
      <c r="B60" s="9"/>
      <c r="C60" s="9"/>
      <c r="D60" s="9"/>
    </row>
    <row r="61" spans="1:20" ht="12" customHeight="1">
      <c r="B61" s="10"/>
      <c r="C61" s="10"/>
      <c r="D61" s="10"/>
    </row>
    <row r="62" spans="1:20" ht="12" customHeight="1">
      <c r="A62" s="9"/>
    </row>
    <row r="63" spans="1:20" ht="12" customHeight="1">
      <c r="A63" s="10"/>
      <c r="B63" s="9"/>
      <c r="C63" s="9"/>
      <c r="D63" s="9"/>
    </row>
    <row r="64" spans="1:20" ht="12" customHeight="1">
      <c r="B64" s="10"/>
      <c r="C64" s="10"/>
      <c r="D64" s="10"/>
    </row>
  </sheetData>
  <mergeCells count="79">
    <mergeCell ref="T19:T20"/>
    <mergeCell ref="K19:K20"/>
    <mergeCell ref="L19:L20"/>
    <mergeCell ref="M19:M20"/>
    <mergeCell ref="S19:S20"/>
    <mergeCell ref="A45:A53"/>
    <mergeCell ref="B45:B46"/>
    <mergeCell ref="B47:B51"/>
    <mergeCell ref="N4:R4"/>
    <mergeCell ref="N5:N7"/>
    <mergeCell ref="O5:O7"/>
    <mergeCell ref="A4:A7"/>
    <mergeCell ref="B4:B7"/>
    <mergeCell ref="C4:E5"/>
    <mergeCell ref="F4:F5"/>
    <mergeCell ref="G4:G7"/>
    <mergeCell ref="C6:C7"/>
    <mergeCell ref="E6:E7"/>
    <mergeCell ref="F6:F7"/>
    <mergeCell ref="D6:D7"/>
    <mergeCell ref="C19:C20"/>
    <mergeCell ref="C1:T2"/>
    <mergeCell ref="T5:T7"/>
    <mergeCell ref="H4:H7"/>
    <mergeCell ref="I4:I6"/>
    <mergeCell ref="J4:M5"/>
    <mergeCell ref="S4:T4"/>
    <mergeCell ref="S5:S6"/>
    <mergeCell ref="P5:P7"/>
    <mergeCell ref="Q5:Q7"/>
    <mergeCell ref="R5:R7"/>
    <mergeCell ref="D19:D20"/>
    <mergeCell ref="E19:E20"/>
    <mergeCell ref="G19:G20"/>
    <mergeCell ref="H19:H20"/>
    <mergeCell ref="F19:F20"/>
    <mergeCell ref="N50:T51"/>
    <mergeCell ref="B52:H53"/>
    <mergeCell ref="I52:I53"/>
    <mergeCell ref="J52:J53"/>
    <mergeCell ref="K52:K53"/>
    <mergeCell ref="L52:L53"/>
    <mergeCell ref="M52:M53"/>
    <mergeCell ref="N52:T53"/>
    <mergeCell ref="C50:H51"/>
    <mergeCell ref="I50:I51"/>
    <mergeCell ref="J50:J51"/>
    <mergeCell ref="K50:K51"/>
    <mergeCell ref="L50:L51"/>
    <mergeCell ref="M50:M51"/>
    <mergeCell ref="B35:B41"/>
    <mergeCell ref="A9:A33"/>
    <mergeCell ref="N46:T46"/>
    <mergeCell ref="K32:K33"/>
    <mergeCell ref="L32:L33"/>
    <mergeCell ref="M32:M33"/>
    <mergeCell ref="N32:T33"/>
    <mergeCell ref="B43:H43"/>
    <mergeCell ref="I19:I20"/>
    <mergeCell ref="J19:J20"/>
    <mergeCell ref="I32:I33"/>
    <mergeCell ref="J32:J33"/>
    <mergeCell ref="C32:H33"/>
    <mergeCell ref="B9:B33"/>
    <mergeCell ref="C44:H44"/>
    <mergeCell ref="C46:H46"/>
    <mergeCell ref="C26:C27"/>
    <mergeCell ref="D26:D27"/>
    <mergeCell ref="E26:E27"/>
    <mergeCell ref="F26:F27"/>
    <mergeCell ref="G26:G27"/>
    <mergeCell ref="M26:M27"/>
    <mergeCell ref="S26:S27"/>
    <mergeCell ref="T26:T27"/>
    <mergeCell ref="H26:H27"/>
    <mergeCell ref="I26:I27"/>
    <mergeCell ref="J26:J27"/>
    <mergeCell ref="K26:K27"/>
    <mergeCell ref="L26:L27"/>
  </mergeCells>
  <pageMargins left="0.74803149606299213" right="0.74803149606299213" top="0.98425196850393704" bottom="0.98425196850393704" header="0.51181102362204722" footer="0.51181102362204722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07 Kultūros, sporto ir turiz...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Uršulia Seniut</cp:lastModifiedBy>
  <cp:lastPrinted>2023-07-03T07:50:41Z</cp:lastPrinted>
  <dcterms:created xsi:type="dcterms:W3CDTF">2017-03-20T14:30:01Z</dcterms:created>
  <dcterms:modified xsi:type="dcterms:W3CDTF">2023-07-03T07:51:21Z</dcterms:modified>
</cp:coreProperties>
</file>