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ata\Investicijų skyrius\Dokumentai\Investicijų skyrius\Matveiko\SVP\2023-2025 m. SVP\Patvirtintas SVP TS\"/>
    </mc:Choice>
  </mc:AlternateContent>
  <xr:revisionPtr revIDLastSave="0" documentId="13_ncr:1_{B3A16281-9874-4CE7-A23D-37CD6BA75FD3}" xr6:coauthVersionLast="47" xr6:coauthVersionMax="47" xr10:uidLastSave="{00000000-0000-0000-0000-000000000000}"/>
  <bookViews>
    <workbookView xWindow="0" yWindow="1800" windowWidth="30110" windowHeight="15410" xr2:uid="{00000000-000D-0000-FFFF-FFFF00000000}"/>
  </bookViews>
  <sheets>
    <sheet name="05 Saugios ir švarios gyvena..." sheetId="1" r:id="rId1"/>
  </sheets>
  <definedNames>
    <definedName name="_xlnm._FilterDatabase" localSheetId="0" hidden="1">'05 Saugios ir švarios gyvena...'!$A$8:$T$60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1" l="1"/>
  <c r="M34" i="1"/>
  <c r="M36" i="1" s="1"/>
  <c r="J36" i="1"/>
  <c r="K36" i="1"/>
  <c r="L36" i="1"/>
  <c r="I36" i="1"/>
  <c r="J45" i="1"/>
  <c r="I45" i="1"/>
  <c r="M21" i="1" l="1"/>
  <c r="I27" i="1"/>
  <c r="J27" i="1"/>
  <c r="K27" i="1"/>
  <c r="L27" i="1"/>
  <c r="I29" i="1"/>
  <c r="J29" i="1"/>
  <c r="K29" i="1"/>
  <c r="L29" i="1"/>
  <c r="L33" i="1" l="1"/>
  <c r="K33" i="1"/>
  <c r="J33" i="1"/>
  <c r="I33" i="1"/>
  <c r="M26" i="1"/>
  <c r="M48" i="1"/>
  <c r="M32" i="1"/>
  <c r="M29" i="1" l="1"/>
  <c r="M28" i="1"/>
  <c r="M11" i="1"/>
  <c r="J49" i="1" l="1"/>
  <c r="K49" i="1"/>
  <c r="L49" i="1"/>
  <c r="I49" i="1"/>
  <c r="J46" i="1"/>
  <c r="K46" i="1"/>
  <c r="L46" i="1"/>
  <c r="I46" i="1"/>
  <c r="J13" i="1"/>
  <c r="K13" i="1"/>
  <c r="L13" i="1"/>
  <c r="I13" i="1"/>
  <c r="M49" i="1" l="1"/>
  <c r="M30" i="1"/>
  <c r="M47" i="1" l="1"/>
  <c r="M31" i="1" l="1"/>
  <c r="M33" i="1" s="1"/>
  <c r="M15" i="1"/>
  <c r="M14" i="1"/>
  <c r="M12" i="1"/>
  <c r="M9" i="1"/>
  <c r="M55" i="1" l="1"/>
  <c r="M52" i="1"/>
  <c r="M19" i="1"/>
  <c r="M10" i="1" l="1"/>
  <c r="M13" i="1" s="1"/>
  <c r="M17" i="1"/>
  <c r="M16" i="1"/>
  <c r="M45" i="1"/>
  <c r="M40" i="1"/>
  <c r="M27" i="1" l="1"/>
  <c r="M46" i="1"/>
  <c r="I59" i="1"/>
  <c r="J59" i="1"/>
  <c r="K59" i="1"/>
  <c r="L59" i="1"/>
  <c r="L60" i="1" s="1"/>
  <c r="M59" i="1"/>
  <c r="M60" i="1" s="1"/>
  <c r="I56" i="1"/>
  <c r="J56" i="1"/>
  <c r="K56" i="1"/>
  <c r="L56" i="1"/>
  <c r="I39" i="1"/>
  <c r="J39" i="1"/>
  <c r="K39" i="1"/>
  <c r="L39" i="1"/>
  <c r="M39" i="1"/>
  <c r="J37" i="1"/>
  <c r="K37" i="1"/>
  <c r="L37" i="1"/>
  <c r="M37" i="1" l="1"/>
  <c r="I50" i="1"/>
  <c r="K50" i="1"/>
  <c r="J50" i="1"/>
  <c r="L50" i="1"/>
  <c r="I37" i="1"/>
  <c r="M56" i="1"/>
  <c r="M50" i="1" l="1"/>
  <c r="K60" i="1"/>
  <c r="J60" i="1"/>
  <c r="I60" i="1"/>
  <c r="L57" i="1"/>
  <c r="K57" i="1"/>
  <c r="J57" i="1"/>
  <c r="I57" i="1"/>
  <c r="L53" i="1"/>
  <c r="L54" i="1" s="1"/>
  <c r="K53" i="1"/>
  <c r="K54" i="1" s="1"/>
  <c r="J53" i="1"/>
  <c r="I53" i="1"/>
  <c r="I54" i="1" s="1"/>
  <c r="J54" i="1" l="1"/>
  <c r="M54" i="1" s="1"/>
  <c r="M53" i="1"/>
  <c r="M57" i="1"/>
</calcChain>
</file>

<file path=xl/sharedStrings.xml><?xml version="1.0" encoding="utf-8"?>
<sst xmlns="http://schemas.openxmlformats.org/spreadsheetml/2006/main" count="396" uniqueCount="190">
  <si>
    <t>Tikslas</t>
  </si>
  <si>
    <t>Uždavinys</t>
  </si>
  <si>
    <t>Priemonė</t>
  </si>
  <si>
    <t>Planinis terminas</t>
  </si>
  <si>
    <t>Finansavimo šaltinis</t>
  </si>
  <si>
    <t>Asignavimų valdytojas</t>
  </si>
  <si>
    <t>Matavimo rodiklis</t>
  </si>
  <si>
    <t>Atsakingas</t>
  </si>
  <si>
    <t>Rodiklio pavadinimas</t>
  </si>
  <si>
    <t>Mato vnt.</t>
  </si>
  <si>
    <t>Savininkas</t>
  </si>
  <si>
    <t>Vykdytojas</t>
  </si>
  <si>
    <t>Kodas</t>
  </si>
  <si>
    <t>Pavadinimas</t>
  </si>
  <si>
    <t>Aprašymas</t>
  </si>
  <si>
    <t>Suma</t>
  </si>
  <si>
    <t>tūkst. Eur.</t>
  </si>
  <si>
    <t>Administracijos vnt.</t>
  </si>
  <si>
    <t>05.01</t>
  </si>
  <si>
    <t>05.01.01</t>
  </si>
  <si>
    <t>05.01.01.01</t>
  </si>
  <si>
    <t>SB</t>
  </si>
  <si>
    <t>Vietinio ūkio sk.</t>
  </si>
  <si>
    <t>vnt.</t>
  </si>
  <si>
    <t/>
  </si>
  <si>
    <t>Komunalinės įm., Vietinio ūkio sk.</t>
  </si>
  <si>
    <t>proc.</t>
  </si>
  <si>
    <t>05.01.01.15</t>
  </si>
  <si>
    <t>Miestų ir gyvenviečių tvarkymas</t>
  </si>
  <si>
    <t>Seniūnijos</t>
  </si>
  <si>
    <t>-</t>
  </si>
  <si>
    <t>Vilniaus rajono savivaldybės administracijos seniūnijos</t>
  </si>
  <si>
    <t>05.01.01.21</t>
  </si>
  <si>
    <t>Vandens tiekimo ir nuotekų tvarkymo infrastruktūros renovavimas ir plėtra Vilniaus rajone</t>
  </si>
  <si>
    <t>ES, SB</t>
  </si>
  <si>
    <t>Prižiūrėti ir modernizuoti vandentiekio ir nuotekų surinkimo sistemas - iš viso:</t>
  </si>
  <si>
    <t>05.01.02</t>
  </si>
  <si>
    <t>05.01.02.01</t>
  </si>
  <si>
    <t>Komunalinių atliekų surinkimas ir tvarkymas, administravimas</t>
  </si>
  <si>
    <t>Vilniaus rajone susidariusių komunalinių atliekų surinkimas ir tvarkymas</t>
  </si>
  <si>
    <t>Sutvarkyta komunalinių atliekų</t>
  </si>
  <si>
    <t>Vietinio ūkio sk., Komunalininkai</t>
  </si>
  <si>
    <t>Komunalinės įm.</t>
  </si>
  <si>
    <t>05.01.02.03</t>
  </si>
  <si>
    <t>Komunalinio ūkio aptarnavimo technikos įsigijimas</t>
  </si>
  <si>
    <t>Specialiojo transporto priemonių, skirtų tvarkyti komunalinį ūkį, įsigijimas</t>
  </si>
  <si>
    <t>Įsigyta komunalinio ūkio aptarnavimo technikos</t>
  </si>
  <si>
    <t>Vietinio ūkio sk., Komunalinės įm.</t>
  </si>
  <si>
    <t>05.01.02.05</t>
  </si>
  <si>
    <t>Atliekų tvarkymas (bešeimininkių šiukšlių surinkimas ir išvežimas) seniūnijose</t>
  </si>
  <si>
    <t>Biudžeto planavimo sk.</t>
  </si>
  <si>
    <t>05.01.02.06</t>
  </si>
  <si>
    <t>Seniūnijų teritorijų tvarkymas ir administravimas</t>
  </si>
  <si>
    <t>Gyvenviečių tvarkymas</t>
  </si>
  <si>
    <t>05.01.02.11</t>
  </si>
  <si>
    <t>Palaikų spec. pervežimas</t>
  </si>
  <si>
    <t xml:space="preserve">Vilniaus rajono teritorijoje žuvusiųjų, mirusiųjų palaikų transportavimo iš įvykio vietos į teismo ekspertizių, tyrimų įstaigas ir kitas vietas </t>
  </si>
  <si>
    <t>Palaikų transportavimas</t>
  </si>
  <si>
    <t>Administracija, Viešosios tvarkos sk.</t>
  </si>
  <si>
    <t>05.01.02.13</t>
  </si>
  <si>
    <t>Atliekų tvarkymo sistemos sukūrimas</t>
  </si>
  <si>
    <t>Sistemos, leidžiančios tinkamai tvarkyti atliekas, sukūrimas</t>
  </si>
  <si>
    <t>05.01.02.15</t>
  </si>
  <si>
    <t xml:space="preserve">Vietinio ūkio sk., </t>
  </si>
  <si>
    <t>Palaikyti rajone švarią aplinką - iš viso:</t>
  </si>
  <si>
    <t>05.01.03.04</t>
  </si>
  <si>
    <t>Atsinaujinančių energijos šaltinių (biokuro, geoterminės, saulės ir kt.) įrengimas</t>
  </si>
  <si>
    <t>Diegti atsinaujinančius energijos šaltinius.</t>
  </si>
  <si>
    <t>SB, VB</t>
  </si>
  <si>
    <t>Investicijų sk.</t>
  </si>
  <si>
    <t>Įdiegti atsinaujinantys energijos šaltiniai</t>
  </si>
  <si>
    <t>Prižiūrėti ir modernizuoti rajono šilumos ūkį - iš viso:</t>
  </si>
  <si>
    <t>05.01.04.14</t>
  </si>
  <si>
    <t>Apšiltinti pastatą, sutvarkyti inžinerines sistemas.</t>
  </si>
  <si>
    <t>Didinti viešosios paskirties pastatų energetinį efektyvumą - iš viso:</t>
  </si>
  <si>
    <t>Užtikrinti gyventojams nepertraukiamą  komunalinių paslaugų teikimą - iš viso:</t>
  </si>
  <si>
    <t>05.02</t>
  </si>
  <si>
    <t>05.02.01</t>
  </si>
  <si>
    <t>Pašalinti aplinkos taršos šaltinius - iš viso:</t>
  </si>
  <si>
    <t>05.02.02</t>
  </si>
  <si>
    <t>05.02.02.01</t>
  </si>
  <si>
    <t>05.02.02.03</t>
  </si>
  <si>
    <t>Priešgaisrinės saugos organizavimas</t>
  </si>
  <si>
    <t>Administracija</t>
  </si>
  <si>
    <t>Specialistai</t>
  </si>
  <si>
    <t>Vykdyti prevencijos priemones siekiant išvengti žalos aplinkai - iš viso:</t>
  </si>
  <si>
    <t>05.02.03</t>
  </si>
  <si>
    <t>05.02.03.01</t>
  </si>
  <si>
    <t>Pikeliškių ir Mozūriškių dvarų želdynų teritorijų kraštovaizdžio arealų sutvarkymas</t>
  </si>
  <si>
    <t xml:space="preserve"> Projektas vykdomas pagal 2014-2020 m. ES investicijų veiksmų programą. Bus sutvarkyti  vietovių parkai.</t>
  </si>
  <si>
    <t>Užtikrinti probleminių teritorijų tvarkymą ir priežiūrą</t>
  </si>
  <si>
    <t>Saugoti ir puoselėti natūralią rajono gamtą - iš viso:</t>
  </si>
  <si>
    <t>05.03</t>
  </si>
  <si>
    <t>05.03.01</t>
  </si>
  <si>
    <t>05.03.01.01</t>
  </si>
  <si>
    <t>Prevencinių ir saugaus eismo programų vykdymas</t>
  </si>
  <si>
    <t>Užtikrinti viešąją tvarką bei saugų eismą Vilniaus rajono teritorijoje</t>
  </si>
  <si>
    <t>Viešosios tvarkos sk.</t>
  </si>
  <si>
    <t>Bendradarbiaujant su socialiniais partneriais vykdyti nusikalstamumo ir nelaimingų atsitikimų prevenciją - iš viso:</t>
  </si>
  <si>
    <t>Palaikyti viešąją tvarką rajone siekiant didesnio asmens ir visuomenės saugumo - iš viso:</t>
  </si>
  <si>
    <t>05.04</t>
  </si>
  <si>
    <t>05.04.01</t>
  </si>
  <si>
    <t>05.04.01.01</t>
  </si>
  <si>
    <t>Vilniaus rajono savivaldybės triukšmo prevencija ir jo mažinimas</t>
  </si>
  <si>
    <t>Tyliųjų viešųjų zonų, tyliųjų gamtos zonų bei triukšmo prevencijos zonų stebėsena bei kontrolė</t>
  </si>
  <si>
    <t>Triukšmo fizikinių matavimų atlikimas</t>
  </si>
  <si>
    <t>Triukšmo prevencija ir jos mažinimas - iš viso:</t>
  </si>
  <si>
    <t>Triukšmo prevencija - iš viso:</t>
  </si>
  <si>
    <t>Smurto artimoje aplinkoje prevencija ir jos mažinimas - iš viso:</t>
  </si>
  <si>
    <t>Smurto artimoje aplinkoje prevencija - iš viso:</t>
  </si>
  <si>
    <t>Modernizuoti pastatai</t>
  </si>
  <si>
    <t>05.01.04.31</t>
  </si>
  <si>
    <t>Įrengtų/rekonstruotų vandens gerinimo, nuotekų valymo įrenginių, modernizuotų katilinių skaičius</t>
  </si>
  <si>
    <t>Įrengta vandentvarkos infrastruktūra gyvenvietėje</t>
  </si>
  <si>
    <t>Konteinerių aikštelių įrengimas/rekonstrukcija ir konteinerių įsigijimas konteinerių aikštelėms</t>
  </si>
  <si>
    <t>Numatoma įrengti 399 aikšteles. Konteinerių antžeminėms aikštelėms įsigijimas. Visuomenės informavimas – geriau informuoti komunalinių atliekų turėtojus apie regioninę ir Vilniaus rajono savivaldybės komunalinių atliekų tvarkymo sistemą, infrastruktūrą, galimybes rūšiuoti komunalines atliekas</t>
  </si>
  <si>
    <t>Atlikti oro teršalų matavimai</t>
  </si>
  <si>
    <t>Parengti sosnovskio barščių gausos reguliavimo veiksmų planai</t>
  </si>
  <si>
    <t>Parengta investicinių projektų</t>
  </si>
  <si>
    <t>Daugiabučių namų modernizavimo skatinimas</t>
  </si>
  <si>
    <t xml:space="preserve">Vietinio ūkio sk. </t>
  </si>
  <si>
    <t>Aplinkos teršimo mažinimo priemonės</t>
  </si>
  <si>
    <t>05.02.03.02</t>
  </si>
  <si>
    <t>Statybos sk.</t>
  </si>
  <si>
    <t xml:space="preserve">Irengta konteinerių aikštelių </t>
  </si>
  <si>
    <t xml:space="preserve"> -</t>
  </si>
  <si>
    <t xml:space="preserve"> - </t>
  </si>
  <si>
    <t>Vilniaus rajono savivaldybės administracinio pastato  modernizavimas</t>
  </si>
  <si>
    <t>Saugaus eismo komisijos posėdžių skaičius</t>
  </si>
  <si>
    <t>Sutvarkytų želdynų, pažeistų žemių skaičius</t>
  </si>
  <si>
    <t>Administracija, komunalinės įm.</t>
  </si>
  <si>
    <t>Vietinio ūkio sk., Žemės ūkio sk.</t>
  </si>
  <si>
    <r>
      <t>Vandentiekio ir nuotekų , šilumos tiekimo infrastruktūros</t>
    </r>
    <r>
      <rPr>
        <sz val="8"/>
        <color rgb="FFFF0000"/>
        <rFont val="Calibri"/>
        <family val="2"/>
        <charset val="186"/>
        <scheme val="minor"/>
      </rPr>
      <t xml:space="preserve"> </t>
    </r>
    <r>
      <rPr>
        <sz val="8"/>
        <rFont val="Calibri"/>
        <family val="2"/>
        <charset val="186"/>
        <scheme val="minor"/>
      </rPr>
      <t>rekonstrukcija</t>
    </r>
    <r>
      <rPr>
        <sz val="8"/>
        <rFont val="Calibri"/>
        <family val="2"/>
        <scheme val="minor"/>
      </rPr>
      <t>, modernizavimas ir plėtra</t>
    </r>
  </si>
  <si>
    <t>Rezervas, Prisidėjimas prie projektų 50/50</t>
  </si>
  <si>
    <t>2023 m.</t>
  </si>
  <si>
    <t>Sunaikintas sosnovskio barščių plotas</t>
  </si>
  <si>
    <t>ha</t>
  </si>
  <si>
    <t xml:space="preserve">Aplinkos monitoringo, prevencinės, aplinkos atkūrimo priemonės iš Aplinkos apsaugos specialioji programa; Sosnovskio barščio naikinimas Vilniaus r. sav., Paberžės sen., Visalaukės I k. 2021 -2023 m. </t>
  </si>
  <si>
    <t>Finansinės paramos medžiojamųjų gyvūnų daromos žalos prevencijos priemonėms įgyvendinti pateiktų paraiškų skaičius</t>
  </si>
  <si>
    <t>05.01.01.22</t>
  </si>
  <si>
    <t>Vandens tiekimo ir nuotekų tvarkymo tinklų plėtra Vilniaus rajone</t>
  </si>
  <si>
    <t>Administracija, komunalinės įm., UAB ,,Vilniaus vandenys"</t>
  </si>
  <si>
    <t>Komunalinės įm., Vietinio ūkio sk., UAB ,,Vilniaus vandenys"</t>
  </si>
  <si>
    <t>Įrengti vandentvarkos tinklai gyvenvietėse</t>
  </si>
  <si>
    <t>2024 m.</t>
  </si>
  <si>
    <t>nuolat</t>
  </si>
  <si>
    <t>Centralizuotų vandens tiekimo ir nuotekų tvarkymo tinklų įrengimas Vilniaus rajono sav., Mickūnų sen., Galgių k., vykdant ES lėšomis finansuojamus projektus</t>
  </si>
  <si>
    <t>Centralizuotų vandens tiekimo ir nuotekų tvarkymo tinklų įrengimas Nemenčinės m., Nemenčinės sen. Pučkalaukio k. dalyje, Šatrininkų sen. Grigaičių k. dalyje.</t>
  </si>
  <si>
    <t>2022 -2024</t>
  </si>
  <si>
    <t>SB, VB, ES</t>
  </si>
  <si>
    <t>2021 -2023</t>
  </si>
  <si>
    <t>2018 -2024</t>
  </si>
  <si>
    <t>2022-2024</t>
  </si>
  <si>
    <t>05.01.04.32</t>
  </si>
  <si>
    <t>2017 -2022</t>
  </si>
  <si>
    <t>Želdynų ir želdinių apsaugos, tvarkymo, būklės stebėsenos, želdynų kūrimo, želdinių veisimo, inventorizavimo ir vertinimo priemonės</t>
  </si>
  <si>
    <t>Želdynų ir želdinių apsauga, priežiūra ir tvarkymas, viešųjų želdynų kūrimo, tvarkymo ir pertvarkymo projektų rengimas, želdinių veisimas, želdynų ir želdinių inventorizavimas ir vertinimas, viešųjų želdynų ir želdinių būklės ekspertizės atlikimas, želdyno įrašymas į Nekilnojamojo turto kadastrą ir registrą, įteisinimo darbai.</t>
  </si>
  <si>
    <t>SB, BĮ</t>
  </si>
  <si>
    <t xml:space="preserve">Miestas, miesteliai, kaimai jų visuomeninės paskirties žemės sklypai (parkai, skverai, gatvės, kapinės, švietimo įstaigų teritorijos) </t>
  </si>
  <si>
    <t>Inžinerinės infrastruktūros  plėtra ir atnaujinimas</t>
  </si>
  <si>
    <t>Sumokėtos Savivaldybės infrastruktūros įmokos dėl statybos leidimo išdavimo</t>
  </si>
  <si>
    <t>Inžinerinės infrastruktūros plėtra ir atnaujinimas - Iš viso:</t>
  </si>
  <si>
    <t>05.01.05.01</t>
  </si>
  <si>
    <t>Atnaujinti seniūnijos pastatą</t>
  </si>
  <si>
    <t>Dūkštų sen. pastato atnaujinimas (modernizavimas)</t>
  </si>
  <si>
    <t>2022 m. skirtos lėšos (pradžioje einamųjų metų)</t>
  </si>
  <si>
    <t>2025 m.</t>
  </si>
  <si>
    <t>Planuojamos lėšos 2023 - 2025 metais</t>
  </si>
  <si>
    <t>2019-2023</t>
  </si>
  <si>
    <t xml:space="preserve">Sukurtos atliekų tvarkymo sistemos palaikymas bei jos plėtra (paslauga) </t>
  </si>
  <si>
    <t>Maišeliai maisto atliekų sukaupimui virtuvėje</t>
  </si>
  <si>
    <t>Kompostavimų dėžių įsigijimas</t>
  </si>
  <si>
    <t>Individualių pakuočių atliekų surinkimo konteinerių (Individualių) įsigijimas</t>
  </si>
  <si>
    <t>Infrastruktūros plėtros (vyriausiojo inžinieriaus) sk.</t>
  </si>
  <si>
    <t>2022 -2025</t>
  </si>
  <si>
    <t>2021 -2025</t>
  </si>
  <si>
    <t>Surinktas iš individualių namų gyventojų  pastatų asbesto atliekų kiekis</t>
  </si>
  <si>
    <t>Infrastruktūros plėtros (vyriausiojo inžinieriaus) sk., Vietinio ūkio sk.</t>
  </si>
  <si>
    <t>Naujai įrengti lietaus nuotekų tinklai</t>
  </si>
  <si>
    <t>Lietaus nuotekų tinklų įrengimas Mickūnų sen., Avižienių sen., Nemėžio sen.</t>
  </si>
  <si>
    <t xml:space="preserve">Lietaus nuotekų tinklų projektavimas/įrengimas </t>
  </si>
  <si>
    <t>05.01.05.02</t>
  </si>
  <si>
    <t>2023-2025</t>
  </si>
  <si>
    <t>Kraštotvarkos skyrius</t>
  </si>
  <si>
    <t>Vandens tiekimo ir nuotekų tvarkymo, šilumos tiekimo infrastruktūros rekonstrukcija, projektavimas ir statyba, Nemėžio sen., Nemėžio nuotekų valyklos statyba, Riešės sen., Raudondvario nuotekų valyklos įrengimas</t>
  </si>
  <si>
    <t>Ūkio sk., Statybos sk.</t>
  </si>
  <si>
    <t xml:space="preserve">Kelių (gatvių), centralizuotų vandens tiekimo, nuotekų tvarkymo, šilumos tiekimo infrastruktūros projektavimas, statyba, rekonstrukcija ir remontas </t>
  </si>
  <si>
    <t>t</t>
  </si>
  <si>
    <t>Investicinių projektų parengimas pagal Lietuvos Respublikos aplinkos ministro įsakymu patvirtintą  2022–2030 metų plėtros programoje valdytojos Lietuvos Respublikos aplinkos ministerijos aplinkos apsaugos ir klimato kaitos valdymo plėtros programos pažangos priemonę  Nr. 02-001-06-04-01 „Skatinti pastatų renovaciją“</t>
  </si>
  <si>
    <r>
      <rPr>
        <b/>
        <sz val="9"/>
        <rFont val="Times New Roman"/>
        <family val="1"/>
        <charset val="186"/>
      </rPr>
      <t xml:space="preserve"> 1 lentelė                                                                                                                                                                                                                                                                                                                                                                                                                                                                                                                                                      
2023-2025 METŲ VILNIAUS RAJONO SAVIVALDYBĖS SAUGIOS IR ŠVARIOS GYVENAMOSIOS APLINKOS KŪRIMO PROGRAMOS  NR. 05
TIKSLŲ, UŽDAVINIŲ IR PRIEMONIŲ IŠLAIDŲ SUVESTINĖ</t>
    </r>
    <r>
      <rPr>
        <sz val="9"/>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</si>
</sst>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 _€"/>
  </numFmts>
  <fonts count="21" x14ac:knownFonts="1">
    <font>
      <sz val="11"/>
      <color indexed="8"/>
      <name val="Calibri"/>
      <family val="2"/>
      <charset val="186"/>
    </font>
    <font>
      <sz val="11"/>
      <color theme="1"/>
      <name val="Calibri"/>
      <family val="2"/>
      <charset val="186"/>
      <scheme val="minor"/>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indexed="8"/>
      <name val="Calibri"/>
      <family val="2"/>
      <scheme val="minor"/>
    </font>
    <font>
      <sz val="8"/>
      <color theme="1"/>
      <name val="Calibri"/>
      <family val="2"/>
      <scheme val="minor"/>
    </font>
    <font>
      <sz val="9"/>
      <name val="Calibri"/>
      <family val="2"/>
      <charset val="186"/>
      <scheme val="minor"/>
    </font>
    <font>
      <b/>
      <sz val="9"/>
      <name val="Calibri"/>
      <family val="2"/>
      <charset val="186"/>
      <scheme val="minor"/>
    </font>
    <font>
      <b/>
      <sz val="8"/>
      <name val="Calibri"/>
      <family val="2"/>
      <charset val="186"/>
      <scheme val="minor"/>
    </font>
    <font>
      <sz val="8"/>
      <name val="Calibri"/>
      <family val="2"/>
      <charset val="186"/>
      <scheme val="minor"/>
    </font>
    <font>
      <sz val="8"/>
      <color rgb="FFFF0000"/>
      <name val="Calibri"/>
      <family val="2"/>
      <charset val="186"/>
      <scheme val="minor"/>
    </font>
    <font>
      <sz val="7"/>
      <name val="Calibri"/>
      <family val="2"/>
      <scheme val="minor"/>
    </font>
    <font>
      <sz val="8"/>
      <name val="Calibri"/>
      <scheme val="minor"/>
    </font>
  </fonts>
  <fills count="10">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7" tint="0.59999389629810485"/>
        <bgColor indexed="65"/>
      </patternFill>
    </fill>
    <fill>
      <patternFill patternType="solid">
        <fgColor theme="0"/>
        <bgColor indexed="64"/>
      </patternFill>
    </fill>
    <fill>
      <patternFill patternType="solid">
        <fgColor theme="4" tint="0.59999389629810485"/>
        <bgColor indexed="64"/>
      </patternFill>
    </fill>
  </fills>
  <borders count="57">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thin">
        <color indexed="0"/>
      </left>
      <right style="medium">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n">
        <color indexed="0"/>
      </bottom>
      <diagonal/>
    </border>
    <border>
      <left/>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medium">
        <color indexed="0"/>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style="medium">
        <color indexed="0"/>
      </top>
      <bottom style="thin">
        <color indexed="0"/>
      </bottom>
      <diagonal/>
    </border>
    <border>
      <left/>
      <right/>
      <top style="medium">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top/>
      <bottom style="thin">
        <color indexed="0"/>
      </bottom>
      <diagonal/>
    </border>
    <border>
      <left/>
      <right style="medium">
        <color indexed="0"/>
      </right>
      <top/>
      <bottom style="thin">
        <color indexed="0"/>
      </bottom>
      <diagonal/>
    </border>
    <border>
      <left style="medium">
        <color indexed="0"/>
      </left>
      <right style="thin">
        <color indexed="0"/>
      </right>
      <top/>
      <bottom/>
      <diagonal/>
    </border>
    <border>
      <left style="medium">
        <color indexed="0"/>
      </left>
      <right style="thin">
        <color indexed="0"/>
      </right>
      <top/>
      <bottom style="thin">
        <color indexed="0"/>
      </bottom>
      <diagonal/>
    </border>
    <border>
      <left style="thin">
        <color indexed="0"/>
      </left>
      <right style="medium">
        <color indexed="0"/>
      </right>
      <top/>
      <bottom/>
      <diagonal/>
    </border>
    <border>
      <left style="thin">
        <color indexed="0"/>
      </left>
      <right style="thin">
        <color indexed="0"/>
      </right>
      <top/>
      <bottom style="thin">
        <color indexed="64"/>
      </bottom>
      <diagonal/>
    </border>
    <border>
      <left style="medium">
        <color indexed="0"/>
      </left>
      <right style="thin">
        <color indexed="0"/>
      </right>
      <top/>
      <bottom style="thin">
        <color indexed="64"/>
      </bottom>
      <diagonal/>
    </border>
    <border>
      <left style="thin">
        <color indexed="0"/>
      </left>
      <right style="medium">
        <color indexed="0"/>
      </right>
      <top/>
      <bottom style="thin">
        <color indexed="64"/>
      </bottom>
      <diagonal/>
    </border>
    <border>
      <left/>
      <right style="thin">
        <color indexed="64"/>
      </right>
      <top style="medium">
        <color indexed="0"/>
      </top>
      <bottom style="thin">
        <color indexed="0"/>
      </bottom>
      <diagonal/>
    </border>
    <border>
      <left style="thin">
        <color indexed="0"/>
      </left>
      <right style="medium">
        <color indexed="0"/>
      </right>
      <top/>
      <bottom style="thin">
        <color indexed="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61">
    <xf numFmtId="0" fontId="0" fillId="0" borderId="0"/>
    <xf numFmtId="0" fontId="2" fillId="0" borderId="0">
      <alignment vertical="top" wrapText="1"/>
    </xf>
    <xf numFmtId="0" fontId="3" fillId="0" borderId="0">
      <alignment horizontal="left" vertical="center" wrapText="1"/>
    </xf>
    <xf numFmtId="0" fontId="3" fillId="0" borderId="0">
      <alignment horizontal="center" vertical="center" wrapText="1"/>
    </xf>
    <xf numFmtId="0" fontId="6" fillId="2" borderId="1">
      <alignment horizontal="center" vertical="center" textRotation="90" wrapText="1"/>
    </xf>
    <xf numFmtId="0" fontId="7" fillId="3" borderId="2">
      <alignment horizontal="center" vertical="center" textRotation="90" wrapText="1"/>
    </xf>
    <xf numFmtId="0" fontId="8" fillId="4" borderId="2">
      <alignment horizontal="center" vertical="center" wrapText="1"/>
    </xf>
    <xf numFmtId="0" fontId="2" fillId="4" borderId="2">
      <alignment horizontal="center" vertical="center" wrapText="1"/>
    </xf>
    <xf numFmtId="0" fontId="2" fillId="4" borderId="2">
      <alignment horizontal="center" vertical="center" textRotation="90" wrapText="1"/>
    </xf>
    <xf numFmtId="0" fontId="2" fillId="4" borderId="2">
      <alignment horizontal="center" vertical="center" wrapText="1"/>
    </xf>
    <xf numFmtId="0" fontId="2" fillId="4" borderId="2">
      <alignment horizontal="center" vertical="center" wrapText="1"/>
    </xf>
    <xf numFmtId="0" fontId="8" fillId="5" borderId="3">
      <alignment horizontal="center" vertical="center" wrapText="1"/>
    </xf>
    <xf numFmtId="0" fontId="6" fillId="6" borderId="3">
      <alignment horizontal="center" vertical="center" wrapText="1"/>
    </xf>
    <xf numFmtId="0" fontId="7" fillId="2" borderId="4">
      <alignment horizontal="center" vertical="center" wrapText="1"/>
    </xf>
    <xf numFmtId="0" fontId="7" fillId="2" borderId="5">
      <alignment horizontal="center" vertical="center" wrapText="1"/>
    </xf>
    <xf numFmtId="0" fontId="7" fillId="6" borderId="5">
      <alignment horizontal="center" vertical="center" wrapText="1"/>
    </xf>
    <xf numFmtId="0" fontId="7" fillId="5" borderId="4">
      <alignment horizontal="center" vertical="center" wrapText="1"/>
    </xf>
    <xf numFmtId="0" fontId="7" fillId="5" borderId="6">
      <alignment horizontal="center" vertical="center" wrapText="1"/>
    </xf>
    <xf numFmtId="0" fontId="2" fillId="2" borderId="5">
      <alignment horizontal="center" vertical="center" wrapText="1"/>
    </xf>
    <xf numFmtId="0" fontId="2" fillId="2" borderId="5">
      <alignment horizontal="center" vertical="center" wrapText="1"/>
    </xf>
    <xf numFmtId="0" fontId="2" fillId="2" borderId="5">
      <alignment horizontal="center" vertical="center" wrapText="1"/>
    </xf>
    <xf numFmtId="0" fontId="7" fillId="2" borderId="5">
      <alignment horizontal="center" vertical="center" wrapText="1"/>
    </xf>
    <xf numFmtId="0" fontId="7" fillId="4" borderId="5">
      <alignment horizontal="center" vertical="center" wrapText="1"/>
    </xf>
    <xf numFmtId="0" fontId="7" fillId="5" borderId="6">
      <alignment horizontal="center" vertical="center" wrapText="1"/>
    </xf>
    <xf numFmtId="0" fontId="7" fillId="2" borderId="7">
      <alignment horizontal="left" vertical="center" wrapText="1"/>
    </xf>
    <xf numFmtId="0" fontId="7" fillId="2" borderId="8">
      <alignment horizontal="right" vertical="center" wrapText="1"/>
    </xf>
    <xf numFmtId="0" fontId="7" fillId="2" borderId="5">
      <alignment horizontal="center" vertical="center"/>
    </xf>
    <xf numFmtId="0" fontId="7" fillId="2" borderId="9">
      <alignment horizontal="center" vertical="center" wrapText="1"/>
    </xf>
    <xf numFmtId="0" fontId="7" fillId="5" borderId="4">
      <alignment horizontal="center" vertical="center" wrapText="1"/>
    </xf>
    <xf numFmtId="0" fontId="9" fillId="0" borderId="10">
      <alignment horizontal="center" vertical="center" wrapText="1"/>
    </xf>
    <xf numFmtId="0" fontId="9" fillId="0" borderId="12">
      <alignment horizontal="center" vertical="center" wrapText="1"/>
    </xf>
    <xf numFmtId="0" fontId="9" fillId="0" borderId="14">
      <alignment horizontal="center" vertical="center" wrapText="1"/>
    </xf>
    <xf numFmtId="0" fontId="7" fillId="2" borderId="16">
      <alignment horizontal="center" vertical="center" wrapText="1"/>
    </xf>
    <xf numFmtId="0" fontId="7" fillId="3" borderId="5">
      <alignment horizontal="center" vertical="center" wrapText="1"/>
    </xf>
    <xf numFmtId="0" fontId="7" fillId="0" borderId="5">
      <alignment horizontal="center" vertical="center" wrapText="1"/>
    </xf>
    <xf numFmtId="0" fontId="7" fillId="0" borderId="5">
      <alignment horizontal="left" vertical="center" wrapText="1"/>
    </xf>
    <xf numFmtId="0" fontId="7" fillId="0" borderId="4">
      <alignment horizontal="left" vertical="center" wrapText="1"/>
    </xf>
    <xf numFmtId="0" fontId="7" fillId="0" borderId="7">
      <alignment horizontal="center" vertical="center" wrapText="1"/>
    </xf>
    <xf numFmtId="0" fontId="7" fillId="0" borderId="8">
      <alignment horizontal="center" vertical="center" wrapText="1"/>
    </xf>
    <xf numFmtId="0" fontId="7" fillId="0" borderId="4">
      <alignment horizontal="right" vertical="center" wrapText="1"/>
    </xf>
    <xf numFmtId="0" fontId="7" fillId="0" borderId="6">
      <alignment horizontal="right" vertical="center" wrapText="1"/>
    </xf>
    <xf numFmtId="0" fontId="7" fillId="3" borderId="5">
      <alignment horizontal="right" vertical="center" wrapText="1"/>
    </xf>
    <xf numFmtId="0" fontId="6" fillId="3" borderId="5">
      <alignment horizontal="center" vertical="center" wrapText="1"/>
    </xf>
    <xf numFmtId="0" fontId="7" fillId="3" borderId="4">
      <alignment horizontal="right" vertical="center" wrapText="1"/>
    </xf>
    <xf numFmtId="0" fontId="6" fillId="0" borderId="6">
      <alignment horizontal="left" vertical="center" wrapText="1"/>
    </xf>
    <xf numFmtId="0" fontId="7" fillId="3" borderId="4">
      <alignment horizontal="left" vertical="center" wrapText="1"/>
    </xf>
    <xf numFmtId="0" fontId="7" fillId="3" borderId="5">
      <alignment horizontal="center" vertical="center" wrapText="1"/>
    </xf>
    <xf numFmtId="0" fontId="7" fillId="3" borderId="7">
      <alignment horizontal="center" vertical="center" wrapText="1"/>
    </xf>
    <xf numFmtId="0" fontId="7" fillId="3" borderId="8">
      <alignment horizontal="center" vertical="center" wrapText="1"/>
    </xf>
    <xf numFmtId="0" fontId="7" fillId="3" borderId="6">
      <alignment horizontal="right" vertical="center" wrapText="1"/>
    </xf>
    <xf numFmtId="0" fontId="7" fillId="2" borderId="12">
      <alignment horizontal="right" vertical="center" wrapText="1"/>
    </xf>
    <xf numFmtId="0" fontId="6" fillId="2" borderId="12">
      <alignment horizontal="center" vertical="center" wrapText="1"/>
    </xf>
    <xf numFmtId="0" fontId="7" fillId="2" borderId="4">
      <alignment horizontal="left" vertical="center" wrapText="1"/>
    </xf>
    <xf numFmtId="0" fontId="7" fillId="2" borderId="5">
      <alignment horizontal="center" vertical="center" wrapText="1"/>
    </xf>
    <xf numFmtId="0" fontId="7" fillId="2" borderId="7">
      <alignment horizontal="center" vertical="center" wrapText="1"/>
    </xf>
    <xf numFmtId="0" fontId="7" fillId="2" borderId="8">
      <alignment horizontal="center" vertical="center" wrapText="1"/>
    </xf>
    <xf numFmtId="0" fontId="7" fillId="2" borderId="4">
      <alignment horizontal="right" vertical="center" wrapText="1"/>
    </xf>
    <xf numFmtId="0" fontId="7" fillId="2" borderId="6">
      <alignment horizontal="right" vertical="center" wrapText="1"/>
    </xf>
    <xf numFmtId="0" fontId="2" fillId="0" borderId="30">
      <alignment horizontal="center" vertical="center" wrapText="1"/>
    </xf>
    <xf numFmtId="0" fontId="7" fillId="0" borderId="31">
      <alignment horizontal="center" vertical="center" wrapText="1"/>
    </xf>
    <xf numFmtId="0" fontId="1" fillId="7" borderId="0" applyNumberFormat="0" applyBorder="0" applyAlignment="0" applyProtection="0"/>
  </cellStyleXfs>
  <cellXfs count="214">
    <xf numFmtId="0" fontId="0" fillId="0" borderId="0" xfId="0"/>
    <xf numFmtId="0" fontId="2" fillId="0" borderId="0" xfId="1">
      <alignment vertical="top" wrapText="1"/>
    </xf>
    <xf numFmtId="0" fontId="3" fillId="0" borderId="0" xfId="3">
      <alignment horizontal="center" vertical="center" wrapText="1"/>
    </xf>
    <xf numFmtId="0" fontId="2" fillId="0" borderId="17" xfId="1" applyBorder="1">
      <alignment vertical="top" wrapText="1"/>
    </xf>
    <xf numFmtId="0" fontId="11" fillId="3" borderId="18" xfId="45" applyFont="1" applyBorder="1" applyAlignment="1">
      <alignment horizontal="center" vertical="center" wrapText="1"/>
    </xf>
    <xf numFmtId="0" fontId="11" fillId="3" borderId="18" xfId="46" applyFont="1" applyBorder="1">
      <alignment horizontal="center" vertical="center" wrapText="1"/>
    </xf>
    <xf numFmtId="0" fontId="11" fillId="3" borderId="17" xfId="47" applyFont="1" applyBorder="1">
      <alignment horizontal="center" vertical="center" wrapText="1"/>
    </xf>
    <xf numFmtId="0" fontId="11" fillId="3" borderId="18" xfId="43" applyFont="1" applyBorder="1" applyAlignment="1">
      <alignment horizontal="center" vertical="center" wrapText="1"/>
    </xf>
    <xf numFmtId="0" fontId="11" fillId="3" borderId="18" xfId="49" applyFont="1" applyBorder="1" applyAlignment="1">
      <alignment horizontal="center" vertical="center" wrapText="1"/>
    </xf>
    <xf numFmtId="0" fontId="11" fillId="3" borderId="17" xfId="45" applyFont="1" applyBorder="1" applyAlignment="1">
      <alignment horizontal="center" vertical="center" wrapText="1"/>
    </xf>
    <xf numFmtId="0" fontId="11" fillId="3" borderId="17" xfId="46" applyFont="1" applyBorder="1">
      <alignment horizontal="center" vertical="center" wrapText="1"/>
    </xf>
    <xf numFmtId="0" fontId="11" fillId="3" borderId="17" xfId="43" applyFont="1" applyBorder="1" applyAlignment="1">
      <alignment horizontal="center" vertical="center" wrapText="1"/>
    </xf>
    <xf numFmtId="0" fontId="11" fillId="3" borderId="17" xfId="49" applyFont="1" applyBorder="1" applyAlignment="1">
      <alignment horizontal="center" vertical="center" wrapText="1"/>
    </xf>
    <xf numFmtId="0" fontId="11" fillId="2" borderId="17" xfId="52" applyFont="1" applyBorder="1" applyAlignment="1">
      <alignment horizontal="center" vertical="center" wrapText="1"/>
    </xf>
    <xf numFmtId="0" fontId="11" fillId="2" borderId="17" xfId="53" applyFont="1" applyBorder="1">
      <alignment horizontal="center" vertical="center" wrapText="1"/>
    </xf>
    <xf numFmtId="0" fontId="11" fillId="2" borderId="17" xfId="54" applyFont="1" applyBorder="1">
      <alignment horizontal="center" vertical="center" wrapText="1"/>
    </xf>
    <xf numFmtId="0" fontId="11" fillId="2" borderId="17" xfId="56" applyFont="1" applyBorder="1" applyAlignment="1">
      <alignment horizontal="center" vertical="center" wrapText="1"/>
    </xf>
    <xf numFmtId="0" fontId="11" fillId="2" borderId="19" xfId="52" applyFont="1" applyBorder="1" applyAlignment="1">
      <alignment horizontal="center" vertical="center" wrapText="1"/>
    </xf>
    <xf numFmtId="0" fontId="11" fillId="2" borderId="19" xfId="53" applyFont="1" applyBorder="1">
      <alignment horizontal="center" vertical="center" wrapText="1"/>
    </xf>
    <xf numFmtId="0" fontId="11" fillId="2" borderId="25" xfId="54" applyFont="1" applyBorder="1">
      <alignment horizontal="center" vertical="center" wrapText="1"/>
    </xf>
    <xf numFmtId="0" fontId="11" fillId="2" borderId="19" xfId="56" applyFont="1" applyBorder="1" applyAlignment="1">
      <alignment horizontal="center" vertical="center" wrapText="1"/>
    </xf>
    <xf numFmtId="0" fontId="11" fillId="3" borderId="33" xfId="43" applyFont="1" applyBorder="1" applyAlignment="1">
      <alignment horizontal="center" vertical="center" wrapText="1"/>
    </xf>
    <xf numFmtId="0" fontId="10" fillId="2" borderId="34" xfId="51" applyFont="1" applyBorder="1">
      <alignment horizontal="center" vertical="center" wrapText="1"/>
    </xf>
    <xf numFmtId="0" fontId="10" fillId="2" borderId="12" xfId="51" applyFont="1">
      <alignment horizontal="center" vertical="center" wrapText="1"/>
    </xf>
    <xf numFmtId="0" fontId="11" fillId="0" borderId="11" xfId="29" applyFont="1" applyBorder="1">
      <alignment horizontal="center" vertical="center" wrapText="1"/>
    </xf>
    <xf numFmtId="0" fontId="11" fillId="0" borderId="13" xfId="30" applyFont="1" applyBorder="1">
      <alignment horizontal="center" vertical="center" wrapText="1"/>
    </xf>
    <xf numFmtId="0" fontId="11" fillId="0" borderId="15" xfId="31" applyFont="1" applyBorder="1">
      <alignment horizontal="center" vertical="center" wrapText="1"/>
    </xf>
    <xf numFmtId="165" fontId="10" fillId="3" borderId="17" xfId="42" applyNumberFormat="1" applyFont="1" applyBorder="1">
      <alignment horizontal="center" vertical="center" wrapText="1"/>
    </xf>
    <xf numFmtId="165" fontId="10" fillId="3" borderId="18" xfId="42" applyNumberFormat="1" applyFont="1" applyBorder="1">
      <alignment horizontal="center" vertical="center" wrapText="1"/>
    </xf>
    <xf numFmtId="165" fontId="10" fillId="2" borderId="17" xfId="51" applyNumberFormat="1" applyFont="1" applyBorder="1">
      <alignment horizontal="center" vertical="center" wrapText="1"/>
    </xf>
    <xf numFmtId="165" fontId="12" fillId="3" borderId="17" xfId="0" applyNumberFormat="1" applyFont="1" applyFill="1" applyBorder="1" applyAlignment="1">
      <alignment horizontal="center" vertical="center" wrapText="1"/>
    </xf>
    <xf numFmtId="165" fontId="10" fillId="2" borderId="25" xfId="51" applyNumberFormat="1" applyFont="1" applyBorder="1">
      <alignment horizontal="center" vertical="center" wrapText="1"/>
    </xf>
    <xf numFmtId="165" fontId="10" fillId="2" borderId="19" xfId="51" applyNumberFormat="1" applyFont="1" applyBorder="1">
      <alignment horizontal="center" vertical="center" wrapText="1"/>
    </xf>
    <xf numFmtId="165" fontId="11" fillId="3" borderId="17" xfId="43" applyNumberFormat="1" applyFont="1" applyBorder="1" applyAlignment="1">
      <alignment horizontal="center" vertical="center" wrapText="1"/>
    </xf>
    <xf numFmtId="165" fontId="10" fillId="2" borderId="34" xfId="51" applyNumberFormat="1" applyFont="1" applyBorder="1">
      <alignment horizontal="center" vertical="center" wrapText="1"/>
    </xf>
    <xf numFmtId="0" fontId="17" fillId="4" borderId="5" xfId="22" applyFont="1">
      <alignment horizontal="center" vertical="center" wrapText="1"/>
    </xf>
    <xf numFmtId="0" fontId="17" fillId="5" borderId="6" xfId="23" applyFont="1">
      <alignment horizontal="center" vertical="center" wrapText="1"/>
    </xf>
    <xf numFmtId="0" fontId="17" fillId="2" borderId="13" xfId="26" applyFont="1" applyBorder="1" applyAlignment="1">
      <alignment horizontal="center" vertical="center" wrapText="1"/>
    </xf>
    <xf numFmtId="0" fontId="17" fillId="5" borderId="11" xfId="28" applyFont="1" applyBorder="1">
      <alignment horizontal="center" vertical="center" wrapText="1"/>
    </xf>
    <xf numFmtId="0" fontId="1" fillId="7" borderId="17" xfId="60" applyBorder="1" applyAlignment="1">
      <alignment horizontal="center" vertical="center" wrapText="1"/>
    </xf>
    <xf numFmtId="0" fontId="11" fillId="8" borderId="17" xfId="37" applyFont="1" applyFill="1" applyBorder="1">
      <alignment horizontal="center" vertical="center" wrapText="1"/>
    </xf>
    <xf numFmtId="0" fontId="7" fillId="8" borderId="17" xfId="37" applyFill="1" applyBorder="1">
      <alignment horizontal="center" vertical="center" wrapText="1"/>
    </xf>
    <xf numFmtId="0" fontId="7" fillId="8" borderId="17" xfId="1" applyFont="1" applyFill="1" applyBorder="1" applyAlignment="1">
      <alignment horizontal="center" vertical="center" wrapText="1"/>
    </xf>
    <xf numFmtId="0" fontId="2" fillId="8" borderId="17" xfId="1" applyFill="1" applyBorder="1" applyAlignment="1">
      <alignment horizontal="center" vertical="center" wrapText="1"/>
    </xf>
    <xf numFmtId="0" fontId="12" fillId="8" borderId="17" xfId="0" applyFont="1" applyFill="1" applyBorder="1" applyAlignment="1">
      <alignment horizontal="center" vertical="center" wrapText="1"/>
    </xf>
    <xf numFmtId="0" fontId="11" fillId="0" borderId="17" xfId="37" applyFont="1" applyBorder="1">
      <alignment horizontal="center" vertical="center" wrapText="1"/>
    </xf>
    <xf numFmtId="0" fontId="11" fillId="2" borderId="17" xfId="57" applyFont="1" applyBorder="1" applyAlignment="1">
      <alignment horizontal="center" vertical="center" wrapText="1"/>
    </xf>
    <xf numFmtId="0" fontId="11" fillId="8" borderId="18" xfId="35" applyFont="1" applyFill="1" applyBorder="1" applyAlignment="1">
      <alignment horizontal="center" vertical="center" wrapText="1"/>
    </xf>
    <xf numFmtId="0" fontId="7" fillId="8" borderId="18" xfId="39" applyFill="1" applyBorder="1" applyAlignment="1">
      <alignment horizontal="center" vertical="center" wrapText="1"/>
    </xf>
    <xf numFmtId="0" fontId="11" fillId="8" borderId="18" xfId="39" applyFont="1" applyFill="1" applyBorder="1" applyAlignment="1">
      <alignment horizontal="center" vertical="center" wrapText="1"/>
    </xf>
    <xf numFmtId="0" fontId="11" fillId="8" borderId="17" xfId="39" applyFont="1" applyFill="1" applyBorder="1" applyAlignment="1">
      <alignment horizontal="center" vertical="center" wrapText="1"/>
    </xf>
    <xf numFmtId="165" fontId="11" fillId="8" borderId="18" xfId="34" applyNumberFormat="1" applyFont="1" applyFill="1" applyBorder="1">
      <alignment horizontal="center" vertical="center" wrapText="1"/>
    </xf>
    <xf numFmtId="0" fontId="7" fillId="8" borderId="18" xfId="36" applyFill="1" applyBorder="1" applyAlignment="1">
      <alignment horizontal="center" vertical="center" wrapText="1"/>
    </xf>
    <xf numFmtId="0" fontId="7" fillId="8" borderId="18" xfId="34" applyFill="1" applyBorder="1">
      <alignment horizontal="center" vertical="center" wrapText="1"/>
    </xf>
    <xf numFmtId="165" fontId="11" fillId="8" borderId="17" xfId="34" applyNumberFormat="1" applyFont="1" applyFill="1" applyBorder="1">
      <alignment horizontal="center" vertical="center" wrapText="1"/>
    </xf>
    <xf numFmtId="0" fontId="17" fillId="8" borderId="18" xfId="34" applyFont="1" applyFill="1" applyBorder="1">
      <alignment horizontal="center" vertical="center" wrapText="1"/>
    </xf>
    <xf numFmtId="0" fontId="11" fillId="8" borderId="18" xfId="34" applyFont="1" applyFill="1" applyBorder="1">
      <alignment horizontal="center" vertical="center" wrapText="1"/>
    </xf>
    <xf numFmtId="0" fontId="11" fillId="8" borderId="17" xfId="34" applyFont="1" applyFill="1" applyBorder="1">
      <alignment horizontal="center" vertical="center" wrapText="1"/>
    </xf>
    <xf numFmtId="165" fontId="11" fillId="8" borderId="25" xfId="34" applyNumberFormat="1" applyFont="1" applyFill="1" applyBorder="1">
      <alignment horizontal="center" vertical="center" wrapText="1"/>
    </xf>
    <xf numFmtId="0" fontId="11" fillId="8" borderId="17" xfId="36" applyFont="1" applyFill="1" applyBorder="1" applyAlignment="1">
      <alignment horizontal="center" vertical="center" wrapText="1"/>
    </xf>
    <xf numFmtId="0" fontId="11" fillId="8" borderId="18" xfId="36" applyFont="1" applyFill="1" applyBorder="1" applyAlignment="1">
      <alignment horizontal="center" vertical="center" wrapText="1"/>
    </xf>
    <xf numFmtId="0" fontId="11" fillId="8" borderId="18" xfId="40" applyFont="1" applyFill="1" applyBorder="1" applyAlignment="1">
      <alignment horizontal="center" vertical="center" wrapText="1"/>
    </xf>
    <xf numFmtId="0" fontId="11" fillId="8" borderId="17" xfId="35" applyFont="1" applyFill="1" applyBorder="1" applyAlignment="1">
      <alignment horizontal="center" vertical="center" wrapText="1"/>
    </xf>
    <xf numFmtId="0" fontId="11" fillId="8" borderId="17" xfId="40" applyFont="1" applyFill="1" applyBorder="1" applyAlignment="1">
      <alignment horizontal="center" vertical="center" wrapText="1"/>
    </xf>
    <xf numFmtId="0" fontId="7" fillId="8" borderId="18" xfId="35" applyFill="1" applyBorder="1" applyAlignment="1">
      <alignment horizontal="center" vertical="center" wrapText="1"/>
    </xf>
    <xf numFmtId="0" fontId="11" fillId="0" borderId="18" xfId="34" applyFont="1" applyBorder="1">
      <alignment horizontal="center" vertical="center" wrapText="1"/>
    </xf>
    <xf numFmtId="165" fontId="11" fillId="0" borderId="18" xfId="34" applyNumberFormat="1" applyFont="1" applyBorder="1">
      <alignment horizontal="center" vertical="center" wrapText="1"/>
    </xf>
    <xf numFmtId="0" fontId="11" fillId="0" borderId="18" xfId="36" applyFont="1" applyBorder="1" applyAlignment="1">
      <alignment horizontal="center" vertical="center" wrapText="1"/>
    </xf>
    <xf numFmtId="0" fontId="13" fillId="8" borderId="17" xfId="34" applyFont="1" applyFill="1" applyBorder="1">
      <alignment horizontal="center" vertical="center" wrapText="1"/>
    </xf>
    <xf numFmtId="165" fontId="7" fillId="8" borderId="17" xfId="34" applyNumberFormat="1" applyFill="1" applyBorder="1">
      <alignment horizontal="center" vertical="center" wrapText="1"/>
    </xf>
    <xf numFmtId="164" fontId="11" fillId="8" borderId="18" xfId="34" applyNumberFormat="1" applyFont="1" applyFill="1" applyBorder="1">
      <alignment horizontal="center" vertical="center" wrapText="1"/>
    </xf>
    <xf numFmtId="165" fontId="12" fillId="8" borderId="17" xfId="0" applyNumberFormat="1" applyFont="1" applyFill="1" applyBorder="1" applyAlignment="1">
      <alignment horizontal="center" vertical="center" wrapText="1"/>
    </xf>
    <xf numFmtId="0" fontId="11" fillId="8" borderId="24" xfId="34" applyFont="1" applyFill="1" applyBorder="1">
      <alignment horizontal="center" vertical="center" wrapText="1"/>
    </xf>
    <xf numFmtId="0" fontId="12" fillId="8" borderId="18" xfId="0" applyFont="1" applyFill="1" applyBorder="1" applyAlignment="1">
      <alignment horizontal="center" vertical="center" wrapText="1"/>
    </xf>
    <xf numFmtId="0" fontId="11" fillId="8" borderId="18" xfId="44" applyFont="1" applyFill="1" applyBorder="1" applyAlignment="1">
      <alignment horizontal="center" vertical="center" wrapText="1"/>
    </xf>
    <xf numFmtId="0" fontId="11" fillId="8" borderId="17" xfId="44" applyFont="1" applyFill="1" applyBorder="1" applyAlignment="1">
      <alignment horizontal="center" vertical="center" wrapText="1"/>
    </xf>
    <xf numFmtId="0" fontId="11" fillId="3" borderId="17" xfId="33" applyFont="1" applyBorder="1">
      <alignment horizontal="center" vertical="center" wrapText="1"/>
    </xf>
    <xf numFmtId="0" fontId="19" fillId="8" borderId="17" xfId="35" applyFont="1" applyFill="1" applyBorder="1" applyAlignment="1">
      <alignment horizontal="center" vertical="center" wrapText="1"/>
    </xf>
    <xf numFmtId="0" fontId="11" fillId="0" borderId="17" xfId="34" applyFont="1" applyBorder="1">
      <alignment horizontal="center" vertical="center" wrapText="1"/>
    </xf>
    <xf numFmtId="0" fontId="11" fillId="0" borderId="17" xfId="35" applyFont="1" applyBorder="1" applyAlignment="1">
      <alignment horizontal="center" vertical="center" wrapText="1"/>
    </xf>
    <xf numFmtId="165" fontId="11" fillId="0" borderId="17" xfId="34" applyNumberFormat="1" applyFont="1" applyBorder="1">
      <alignment horizontal="center" vertical="center" wrapText="1"/>
    </xf>
    <xf numFmtId="0" fontId="11" fillId="0" borderId="17" xfId="36" applyFont="1" applyBorder="1" applyAlignment="1">
      <alignment horizontal="center" vertical="center" wrapText="1"/>
    </xf>
    <xf numFmtId="0" fontId="11" fillId="0" borderId="17" xfId="39" applyFont="1" applyBorder="1" applyAlignment="1">
      <alignment horizontal="center" vertical="center" wrapText="1"/>
    </xf>
    <xf numFmtId="0" fontId="20" fillId="8" borderId="53" xfId="36" applyFont="1" applyFill="1" applyBorder="1" applyAlignment="1">
      <alignment horizontal="center" vertical="center" wrapText="1"/>
    </xf>
    <xf numFmtId="0" fontId="20" fillId="8" borderId="54" xfId="36" applyFont="1" applyFill="1" applyBorder="1" applyAlignment="1">
      <alignment horizontal="center" vertical="center" wrapText="1"/>
    </xf>
    <xf numFmtId="0" fontId="20" fillId="8" borderId="55" xfId="36" applyFont="1" applyFill="1" applyBorder="1" applyAlignment="1">
      <alignment horizontal="center" vertical="center" wrapText="1"/>
    </xf>
    <xf numFmtId="2" fontId="11" fillId="0" borderId="18" xfId="34" applyNumberFormat="1" applyFont="1" applyBorder="1">
      <alignment horizontal="center" vertical="center" wrapText="1"/>
    </xf>
    <xf numFmtId="4" fontId="7" fillId="8" borderId="18" xfId="34" applyNumberFormat="1" applyFill="1" applyBorder="1">
      <alignment horizontal="center" vertical="center" wrapText="1"/>
    </xf>
    <xf numFmtId="0" fontId="13" fillId="8" borderId="18" xfId="35" applyFont="1" applyFill="1" applyBorder="1" applyAlignment="1">
      <alignment horizontal="center" vertical="center" wrapText="1"/>
    </xf>
    <xf numFmtId="0" fontId="11" fillId="0" borderId="18" xfId="35" applyFont="1" applyBorder="1" applyAlignment="1">
      <alignment horizontal="center" vertical="center" wrapText="1"/>
    </xf>
    <xf numFmtId="0" fontId="10" fillId="2" borderId="1" xfId="4" applyFont="1">
      <alignment horizontal="center" vertical="center" textRotation="90" wrapText="1"/>
    </xf>
    <xf numFmtId="0" fontId="11" fillId="3" borderId="2" xfId="5" applyFont="1">
      <alignment horizontal="center" vertical="center" textRotation="90" wrapText="1"/>
    </xf>
    <xf numFmtId="0" fontId="10" fillId="4" borderId="2" xfId="6" applyFont="1">
      <alignment horizontal="center" vertical="center" wrapText="1"/>
    </xf>
    <xf numFmtId="0" fontId="14" fillId="4" borderId="35" xfId="7" applyFont="1" applyBorder="1">
      <alignment horizontal="center" vertical="center" wrapText="1"/>
    </xf>
    <xf numFmtId="0" fontId="14" fillId="4" borderId="41" xfId="7" applyFont="1" applyBorder="1">
      <alignment horizontal="center" vertical="center" wrapText="1"/>
    </xf>
    <xf numFmtId="0" fontId="14" fillId="4" borderId="35" xfId="8" applyFont="1" applyBorder="1">
      <alignment horizontal="center" vertical="center" textRotation="90" wrapText="1"/>
    </xf>
    <xf numFmtId="0" fontId="14" fillId="4" borderId="42" xfId="8" applyFont="1" applyBorder="1">
      <alignment horizontal="center" vertical="center" textRotation="90" wrapText="1"/>
    </xf>
    <xf numFmtId="0" fontId="14" fillId="4" borderId="48" xfId="8" applyFont="1" applyBorder="1">
      <alignment horizontal="center" vertical="center" textRotation="90" wrapText="1"/>
    </xf>
    <xf numFmtId="0" fontId="11" fillId="3" borderId="17" xfId="41" applyFont="1" applyBorder="1" applyAlignment="1">
      <alignment horizontal="center" vertical="center" wrapText="1"/>
    </xf>
    <xf numFmtId="0" fontId="11" fillId="8" borderId="17" xfId="35" applyFont="1" applyFill="1" applyBorder="1" applyAlignment="1">
      <alignment horizontal="center" vertical="center" wrapText="1"/>
    </xf>
    <xf numFmtId="0" fontId="17" fillId="8" borderId="18" xfId="34" applyFont="1" applyFill="1" applyBorder="1">
      <alignment horizontal="center" vertical="center" wrapText="1"/>
    </xf>
    <xf numFmtId="0" fontId="17" fillId="8" borderId="25" xfId="34" applyFont="1" applyFill="1" applyBorder="1">
      <alignment horizontal="center" vertical="center" wrapText="1"/>
    </xf>
    <xf numFmtId="0" fontId="11" fillId="8" borderId="17" xfId="34" applyFont="1" applyFill="1" applyBorder="1">
      <alignment horizontal="center" vertical="center" wrapText="1"/>
    </xf>
    <xf numFmtId="0" fontId="11" fillId="8" borderId="18" xfId="34" applyFont="1" applyFill="1" applyBorder="1">
      <alignment horizontal="center" vertical="center" wrapText="1"/>
    </xf>
    <xf numFmtId="0" fontId="11" fillId="8" borderId="25" xfId="34" applyFont="1" applyFill="1" applyBorder="1">
      <alignment horizontal="center" vertical="center" wrapText="1"/>
    </xf>
    <xf numFmtId="0" fontId="11" fillId="2" borderId="17" xfId="32" applyFont="1" applyBorder="1">
      <alignment horizontal="center" vertical="center" wrapText="1"/>
    </xf>
    <xf numFmtId="0" fontId="11" fillId="3" borderId="17" xfId="33" applyFont="1" applyBorder="1">
      <alignment horizontal="center" vertical="center" wrapText="1"/>
    </xf>
    <xf numFmtId="0" fontId="11" fillId="2" borderId="17" xfId="50" applyFont="1" applyBorder="1" applyAlignment="1">
      <alignment horizontal="center" vertical="center" wrapText="1"/>
    </xf>
    <xf numFmtId="0" fontId="17" fillId="8" borderId="17" xfId="34" applyFont="1" applyFill="1" applyBorder="1">
      <alignment horizontal="center" vertical="center" wrapText="1"/>
    </xf>
    <xf numFmtId="0" fontId="4" fillId="0" borderId="0" xfId="1" applyFont="1" applyAlignment="1">
      <alignment horizontal="center" vertical="center" wrapText="1"/>
    </xf>
    <xf numFmtId="0" fontId="17" fillId="5" borderId="15" xfId="17" applyFont="1" applyBorder="1">
      <alignment horizontal="center" vertical="center" wrapText="1"/>
    </xf>
    <xf numFmtId="0" fontId="17" fillId="5" borderId="47" xfId="17" applyFont="1" applyBorder="1">
      <alignment horizontal="center" vertical="center" wrapText="1"/>
    </xf>
    <xf numFmtId="0" fontId="17" fillId="5" borderId="50" xfId="17" applyFont="1" applyBorder="1">
      <alignment horizontal="center" vertical="center" wrapText="1"/>
    </xf>
    <xf numFmtId="0" fontId="17" fillId="2" borderId="11" xfId="13" applyFont="1" applyBorder="1">
      <alignment horizontal="center" vertical="center" wrapText="1"/>
    </xf>
    <xf numFmtId="0" fontId="17" fillId="2" borderId="45" xfId="13" applyFont="1" applyBorder="1">
      <alignment horizontal="center" vertical="center" wrapText="1"/>
    </xf>
    <xf numFmtId="0" fontId="17" fillId="2" borderId="49" xfId="13" applyFont="1" applyBorder="1">
      <alignment horizontal="center" vertical="center" wrapText="1"/>
    </xf>
    <xf numFmtId="0" fontId="17" fillId="2" borderId="13" xfId="14" applyFont="1" applyBorder="1">
      <alignment horizontal="center" vertical="center" wrapText="1"/>
    </xf>
    <xf numFmtId="0" fontId="17" fillId="2" borderId="42" xfId="14" applyFont="1" applyBorder="1">
      <alignment horizontal="center" vertical="center" wrapText="1"/>
    </xf>
    <xf numFmtId="0" fontId="17" fillId="2" borderId="48" xfId="14" applyFont="1" applyBorder="1">
      <alignment horizontal="center" vertical="center" wrapText="1"/>
    </xf>
    <xf numFmtId="0" fontId="14" fillId="4" borderId="35" xfId="9" applyFont="1" applyBorder="1">
      <alignment horizontal="center" vertical="center" wrapText="1"/>
    </xf>
    <xf numFmtId="0" fontId="14" fillId="4" borderId="42" xfId="9" applyFont="1" applyBorder="1">
      <alignment horizontal="center" vertical="center" wrapText="1"/>
    </xf>
    <xf numFmtId="0" fontId="14" fillId="4" borderId="41" xfId="9" applyFont="1" applyBorder="1">
      <alignment horizontal="center" vertical="center" wrapText="1"/>
    </xf>
    <xf numFmtId="0" fontId="17" fillId="5" borderId="11" xfId="16" applyFont="1" applyBorder="1">
      <alignment horizontal="center" vertical="center" wrapText="1"/>
    </xf>
    <xf numFmtId="0" fontId="17" fillId="5" borderId="46" xfId="16" applyFont="1" applyBorder="1">
      <alignment horizontal="center" vertical="center" wrapText="1"/>
    </xf>
    <xf numFmtId="0" fontId="11" fillId="2" borderId="5" xfId="18" applyFont="1">
      <alignment horizontal="center" vertical="center" wrapText="1"/>
    </xf>
    <xf numFmtId="0" fontId="11" fillId="2" borderId="5" xfId="19" applyFont="1">
      <alignment horizontal="center" vertical="center" wrapText="1"/>
    </xf>
    <xf numFmtId="0" fontId="11" fillId="2" borderId="5" xfId="20" applyFont="1">
      <alignment horizontal="center" vertical="center" wrapText="1"/>
    </xf>
    <xf numFmtId="0" fontId="17" fillId="2" borderId="13" xfId="21" applyFont="1" applyBorder="1">
      <alignment horizontal="center" vertical="center" wrapText="1"/>
    </xf>
    <xf numFmtId="0" fontId="17" fillId="2" borderId="48" xfId="21" applyFont="1" applyBorder="1">
      <alignment horizontal="center" vertical="center" wrapText="1"/>
    </xf>
    <xf numFmtId="0" fontId="14" fillId="4" borderId="36" xfId="10" applyFont="1" applyBorder="1">
      <alignment horizontal="center" vertical="center" wrapText="1"/>
    </xf>
    <xf numFmtId="0" fontId="14" fillId="4" borderId="37" xfId="10" applyFont="1" applyBorder="1">
      <alignment horizontal="center" vertical="center" wrapText="1"/>
    </xf>
    <xf numFmtId="0" fontId="14" fillId="4" borderId="38" xfId="10" applyFont="1" applyBorder="1">
      <alignment horizontal="center" vertical="center" wrapText="1"/>
    </xf>
    <xf numFmtId="0" fontId="14" fillId="4" borderId="43" xfId="10" applyFont="1" applyBorder="1">
      <alignment horizontal="center" vertical="center" wrapText="1"/>
    </xf>
    <xf numFmtId="0" fontId="14" fillId="4" borderId="30" xfId="10" applyFont="1" applyBorder="1">
      <alignment horizontal="center" vertical="center" wrapText="1"/>
    </xf>
    <xf numFmtId="0" fontId="14" fillId="4" borderId="44" xfId="10" applyFont="1" applyBorder="1">
      <alignment horizontal="center" vertical="center" wrapText="1"/>
    </xf>
    <xf numFmtId="0" fontId="15" fillId="5" borderId="39" xfId="11" applyFont="1" applyBorder="1">
      <alignment horizontal="center" vertical="center" wrapText="1"/>
    </xf>
    <xf numFmtId="0" fontId="15" fillId="5" borderId="40" xfId="11" applyFont="1" applyBorder="1">
      <alignment horizontal="center" vertical="center" wrapText="1"/>
    </xf>
    <xf numFmtId="0" fontId="16" fillId="6" borderId="39" xfId="12" applyFont="1" applyBorder="1">
      <alignment horizontal="center" vertical="center" wrapText="1"/>
    </xf>
    <xf numFmtId="0" fontId="0" fillId="0" borderId="51" xfId="0" applyBorder="1" applyAlignment="1">
      <alignment horizontal="center" vertical="center" wrapText="1"/>
    </xf>
    <xf numFmtId="0" fontId="17" fillId="6" borderId="13" xfId="15" applyFont="1" applyBorder="1">
      <alignment horizontal="center" vertical="center" wrapText="1"/>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17" fillId="6" borderId="15" xfId="15" applyFont="1" applyBorder="1">
      <alignment horizontal="center" vertical="center" wrapText="1"/>
    </xf>
    <xf numFmtId="0" fontId="0" fillId="0" borderId="47" xfId="0" applyBorder="1" applyAlignment="1">
      <alignment horizontal="center" vertical="center" wrapText="1"/>
    </xf>
    <xf numFmtId="0" fontId="0" fillId="0" borderId="52" xfId="0" applyBorder="1" applyAlignment="1">
      <alignment horizontal="center" vertical="center" wrapText="1"/>
    </xf>
    <xf numFmtId="0" fontId="11" fillId="3" borderId="22" xfId="43" applyFont="1" applyBorder="1" applyAlignment="1">
      <alignment horizontal="center" vertical="center" wrapText="1"/>
    </xf>
    <xf numFmtId="0" fontId="11" fillId="3" borderId="23" xfId="43" applyFont="1" applyBorder="1" applyAlignment="1">
      <alignment horizontal="center" vertical="center" wrapText="1"/>
    </xf>
    <xf numFmtId="0" fontId="11" fillId="8" borderId="17" xfId="37" applyFont="1" applyFill="1" applyBorder="1">
      <alignment horizontal="center" vertical="center" wrapText="1"/>
    </xf>
    <xf numFmtId="165" fontId="11" fillId="8" borderId="17" xfId="34" applyNumberFormat="1" applyFont="1" applyFill="1" applyBorder="1">
      <alignment horizontal="center" vertical="center" wrapText="1"/>
    </xf>
    <xf numFmtId="165" fontId="11" fillId="8" borderId="18" xfId="34" applyNumberFormat="1" applyFont="1" applyFill="1" applyBorder="1">
      <alignment horizontal="center" vertical="center" wrapText="1"/>
    </xf>
    <xf numFmtId="165" fontId="11" fillId="8" borderId="25" xfId="34" applyNumberFormat="1" applyFont="1" applyFill="1" applyBorder="1">
      <alignment horizontal="center" vertical="center" wrapText="1"/>
    </xf>
    <xf numFmtId="0" fontId="11" fillId="8" borderId="17" xfId="36" applyFont="1" applyFill="1" applyBorder="1" applyAlignment="1">
      <alignment horizontal="center" vertical="center" wrapText="1"/>
    </xf>
    <xf numFmtId="0" fontId="11" fillId="8" borderId="18" xfId="44" applyFont="1" applyFill="1" applyBorder="1" applyAlignment="1">
      <alignment horizontal="center" vertical="center" wrapText="1"/>
    </xf>
    <xf numFmtId="0" fontId="11" fillId="8" borderId="25" xfId="44" applyFont="1" applyFill="1" applyBorder="1" applyAlignment="1">
      <alignment horizontal="center" vertical="center" wrapText="1"/>
    </xf>
    <xf numFmtId="0" fontId="11" fillId="8" borderId="17" xfId="44"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1" fillId="3" borderId="22" xfId="41" applyFont="1" applyBorder="1" applyAlignment="1">
      <alignment horizontal="center" vertical="center" wrapText="1"/>
    </xf>
    <xf numFmtId="0" fontId="11" fillId="3" borderId="23" xfId="41" applyFont="1" applyBorder="1" applyAlignment="1">
      <alignment horizontal="center" vertical="center" wrapText="1"/>
    </xf>
    <xf numFmtId="0" fontId="11" fillId="3" borderId="24" xfId="41" applyFont="1" applyBorder="1" applyAlignment="1">
      <alignment horizontal="center" vertical="center" wrapText="1"/>
    </xf>
    <xf numFmtId="0" fontId="11" fillId="8" borderId="19" xfId="34" applyFont="1" applyFill="1" applyBorder="1">
      <alignment horizontal="center" vertical="center" wrapText="1"/>
    </xf>
    <xf numFmtId="0" fontId="11" fillId="8" borderId="18" xfId="35" applyFont="1" applyFill="1" applyBorder="1" applyAlignment="1">
      <alignment horizontal="center" vertical="center" wrapText="1"/>
    </xf>
    <xf numFmtId="0" fontId="11" fillId="8" borderId="25" xfId="35" applyFont="1" applyFill="1" applyBorder="1" applyAlignment="1">
      <alignment horizontal="center" vertical="center" wrapText="1"/>
    </xf>
    <xf numFmtId="0" fontId="11" fillId="8" borderId="19" xfId="35" applyFont="1" applyFill="1" applyBorder="1" applyAlignment="1">
      <alignment horizontal="center" vertical="center" wrapText="1"/>
    </xf>
    <xf numFmtId="0" fontId="17" fillId="8" borderId="19" xfId="34" applyFont="1" applyFill="1" applyBorder="1">
      <alignment horizontal="center" vertical="center" wrapText="1"/>
    </xf>
    <xf numFmtId="0" fontId="11" fillId="2" borderId="19" xfId="50" applyFont="1" applyBorder="1" applyAlignment="1">
      <alignment horizontal="center" vertical="center" wrapText="1"/>
    </xf>
    <xf numFmtId="0" fontId="11" fillId="3" borderId="27" xfId="33" applyFont="1" applyBorder="1">
      <alignment horizontal="center" vertical="center" wrapText="1"/>
    </xf>
    <xf numFmtId="0" fontId="11" fillId="3" borderId="21" xfId="33" applyFont="1" applyBorder="1">
      <alignment horizontal="center" vertical="center" wrapText="1"/>
    </xf>
    <xf numFmtId="165" fontId="10" fillId="2" borderId="17" xfId="51" applyNumberFormat="1" applyFont="1" applyBorder="1">
      <alignment horizontal="center" vertical="center" wrapText="1"/>
    </xf>
    <xf numFmtId="0" fontId="11" fillId="3" borderId="18" xfId="33" applyFont="1" applyBorder="1">
      <alignment horizontal="center" vertical="center" wrapText="1"/>
    </xf>
    <xf numFmtId="0" fontId="11" fillId="3" borderId="19" xfId="33" applyFont="1" applyBorder="1">
      <alignment horizontal="center" vertical="center" wrapText="1"/>
    </xf>
    <xf numFmtId="0" fontId="12" fillId="0" borderId="17" xfId="0" applyFont="1" applyBorder="1" applyAlignment="1">
      <alignment horizontal="center" vertical="center" wrapText="1"/>
    </xf>
    <xf numFmtId="0" fontId="7" fillId="0" borderId="0" xfId="59" applyBorder="1">
      <alignment horizontal="center" vertical="center" wrapText="1"/>
    </xf>
    <xf numFmtId="0" fontId="11" fillId="3" borderId="5" xfId="46" applyFont="1">
      <alignment horizontal="center" vertical="center" wrapText="1"/>
    </xf>
    <xf numFmtId="0" fontId="11" fillId="3" borderId="32" xfId="46" applyFont="1" applyBorder="1">
      <alignment horizontal="center" vertical="center" wrapText="1"/>
    </xf>
    <xf numFmtId="0" fontId="11" fillId="2" borderId="5" xfId="14" applyFont="1">
      <alignment horizontal="center" vertical="center" wrapText="1"/>
    </xf>
    <xf numFmtId="0" fontId="2" fillId="0" borderId="0" xfId="58" applyBorder="1">
      <alignment horizontal="center" vertical="center" wrapText="1"/>
    </xf>
    <xf numFmtId="0" fontId="11" fillId="3" borderId="5" xfId="33" applyFont="1">
      <alignment horizontal="center" vertical="center" wrapText="1"/>
    </xf>
    <xf numFmtId="0" fontId="11" fillId="2" borderId="17" xfId="57" applyFont="1" applyBorder="1" applyAlignment="1">
      <alignment horizontal="center" vertical="center" wrapText="1"/>
    </xf>
    <xf numFmtId="0" fontId="11" fillId="3" borderId="20" xfId="45" applyFont="1" applyBorder="1" applyAlignment="1">
      <alignment horizontal="center" vertical="center" wrapText="1"/>
    </xf>
    <xf numFmtId="0" fontId="12" fillId="0" borderId="27" xfId="0" applyFont="1" applyBorder="1" applyAlignment="1">
      <alignment horizontal="center" vertical="center" wrapText="1"/>
    </xf>
    <xf numFmtId="0" fontId="11" fillId="2" borderId="22" xfId="56"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6" xfId="0" applyFont="1" applyBorder="1" applyAlignment="1">
      <alignment horizontal="center" vertical="center" wrapText="1"/>
    </xf>
    <xf numFmtId="0" fontId="0" fillId="8" borderId="25" xfId="0" applyFill="1" applyBorder="1" applyAlignment="1">
      <alignment horizontal="center" vertical="center" wrapText="1"/>
    </xf>
    <xf numFmtId="165" fontId="11" fillId="0" borderId="18" xfId="34" applyNumberFormat="1" applyFont="1" applyBorder="1">
      <alignment horizontal="center" vertical="center" wrapText="1"/>
    </xf>
    <xf numFmtId="165" fontId="12" fillId="0" borderId="25" xfId="0" applyNumberFormat="1" applyFont="1" applyBorder="1" applyAlignment="1">
      <alignment horizontal="center" vertical="center" wrapText="1"/>
    </xf>
    <xf numFmtId="0" fontId="0" fillId="0" borderId="25" xfId="0" applyBorder="1" applyAlignment="1">
      <alignment horizontal="center" vertical="center" wrapText="1"/>
    </xf>
    <xf numFmtId="0" fontId="12" fillId="8" borderId="25" xfId="0" applyFont="1" applyFill="1" applyBorder="1" applyAlignment="1">
      <alignment horizontal="center" vertical="center" wrapText="1"/>
    </xf>
    <xf numFmtId="0" fontId="11" fillId="8" borderId="18" xfId="39" applyFont="1" applyFill="1" applyBorder="1" applyAlignment="1">
      <alignment horizontal="center" vertical="center" wrapText="1"/>
    </xf>
    <xf numFmtId="0" fontId="11" fillId="8" borderId="25" xfId="39" applyFont="1" applyFill="1" applyBorder="1" applyAlignment="1">
      <alignment horizontal="center" vertical="center" wrapText="1"/>
    </xf>
    <xf numFmtId="0" fontId="11" fillId="8" borderId="18" xfId="40" applyFont="1" applyFill="1" applyBorder="1" applyAlignment="1">
      <alignment horizontal="center" vertical="center" wrapText="1"/>
    </xf>
    <xf numFmtId="0" fontId="11" fillId="8" borderId="25" xfId="40" applyFont="1" applyFill="1" applyBorder="1" applyAlignment="1">
      <alignment horizontal="center" vertical="center" wrapText="1"/>
    </xf>
    <xf numFmtId="0" fontId="11" fillId="8" borderId="19" xfId="39" applyFont="1" applyFill="1" applyBorder="1" applyAlignment="1">
      <alignment horizontal="center" vertical="center" wrapText="1"/>
    </xf>
    <xf numFmtId="0" fontId="11" fillId="8" borderId="19" xfId="40" applyFont="1" applyFill="1" applyBorder="1" applyAlignment="1">
      <alignment horizontal="center" vertical="center" wrapText="1"/>
    </xf>
    <xf numFmtId="0" fontId="11" fillId="8" borderId="17" xfId="39" applyFont="1" applyFill="1" applyBorder="1" applyAlignment="1">
      <alignment horizontal="center" vertical="center" wrapText="1"/>
    </xf>
    <xf numFmtId="0" fontId="20" fillId="8" borderId="18" xfId="36" applyFont="1" applyFill="1" applyBorder="1" applyAlignment="1">
      <alignment horizontal="center" vertical="center" wrapText="1"/>
    </xf>
    <xf numFmtId="0" fontId="20" fillId="8" borderId="56" xfId="36" applyFont="1" applyFill="1" applyBorder="1" applyAlignment="1">
      <alignment horizontal="center" vertical="center" wrapText="1"/>
    </xf>
    <xf numFmtId="0" fontId="11" fillId="8" borderId="56" xfId="34" applyFont="1" applyFill="1" applyBorder="1">
      <alignment horizontal="center" vertical="center" wrapText="1"/>
    </xf>
    <xf numFmtId="0" fontId="7" fillId="8" borderId="18" xfId="37" applyFill="1" applyBorder="1">
      <alignment horizontal="center" vertical="center" wrapText="1"/>
    </xf>
    <xf numFmtId="0" fontId="7" fillId="8" borderId="19" xfId="37" applyFill="1" applyBorder="1">
      <alignment horizontal="center" vertical="center" wrapText="1"/>
    </xf>
    <xf numFmtId="165" fontId="11" fillId="8" borderId="19" xfId="34" applyNumberFormat="1" applyFont="1" applyFill="1" applyBorder="1">
      <alignment horizontal="center" vertical="center" wrapText="1"/>
    </xf>
    <xf numFmtId="0" fontId="11" fillId="9" borderId="18" xfId="36" applyFont="1" applyFill="1" applyBorder="1" applyAlignment="1">
      <alignment horizontal="center" vertical="center" wrapText="1"/>
    </xf>
    <xf numFmtId="0" fontId="11" fillId="9" borderId="18" xfId="34" applyFont="1" applyFill="1" applyBorder="1">
      <alignment horizontal="center" vertical="center" wrapText="1"/>
    </xf>
    <xf numFmtId="0" fontId="11" fillId="9" borderId="17" xfId="37" applyFont="1" applyFill="1" applyBorder="1">
      <alignment horizontal="center" vertical="center" wrapText="1"/>
    </xf>
    <xf numFmtId="0" fontId="11" fillId="9" borderId="18" xfId="36" applyFont="1" applyFill="1" applyBorder="1" applyAlignment="1">
      <alignment horizontal="center" vertical="center" wrapText="1"/>
    </xf>
    <xf numFmtId="0" fontId="11" fillId="9" borderId="17" xfId="34" applyFont="1" applyFill="1" applyBorder="1">
      <alignment horizontal="center" vertical="center" wrapText="1"/>
    </xf>
    <xf numFmtId="0" fontId="11" fillId="9" borderId="18" xfId="37" applyFont="1" applyFill="1" applyBorder="1">
      <alignment horizontal="center" vertical="center" wrapText="1"/>
    </xf>
    <xf numFmtId="0" fontId="11" fillId="9" borderId="25" xfId="36" applyFont="1" applyFill="1" applyBorder="1" applyAlignment="1">
      <alignment horizontal="center" vertical="center" wrapText="1"/>
    </xf>
    <xf numFmtId="0" fontId="11" fillId="9" borderId="19" xfId="37" applyFont="1" applyFill="1" applyBorder="1">
      <alignment horizontal="center" vertical="center" wrapText="1"/>
    </xf>
    <xf numFmtId="0" fontId="11" fillId="9" borderId="17" xfId="36" applyFont="1" applyFill="1" applyBorder="1" applyAlignment="1">
      <alignment horizontal="center" vertical="center" wrapText="1"/>
    </xf>
    <xf numFmtId="0" fontId="11" fillId="9" borderId="17" xfId="34" applyFont="1" applyFill="1" applyBorder="1">
      <alignment horizontal="center" vertical="center" wrapText="1"/>
    </xf>
  </cellXfs>
  <cellStyles count="61">
    <cellStyle name="40% – paryškinimas 4" xfId="60" builtinId="43"/>
    <cellStyle name="Default" xfId="1" xr:uid="{00000000-0005-0000-0000-000001000000}"/>
    <cellStyle name="Įprastas" xfId="0" builtinId="0"/>
    <cellStyle name="Plm10ConfirmA" xfId="58" xr:uid="{00000000-0005-0000-0000-000003000000}"/>
    <cellStyle name="Plm10ConfirmB" xfId="59"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0" xr:uid="{00000000-0005-0000-0000-00000A000000}"/>
    <cellStyle name="SvsDataLeafDoerIns" xfId="44" xr:uid="{00000000-0005-0000-0000-00000B000000}"/>
    <cellStyle name="SvsDataLeafLeft" xfId="35" xr:uid="{00000000-0005-0000-0000-00000C000000}"/>
    <cellStyle name="SvsDataLeafOwner" xfId="39" xr:uid="{00000000-0005-0000-0000-00000D000000}"/>
    <cellStyle name="SvsDataLvl1" xfId="32" xr:uid="{00000000-0005-0000-0000-00000E000000}"/>
    <cellStyle name="SvsDataLvl1CrtEnd" xfId="55" xr:uid="{00000000-0005-0000-0000-00000F000000}"/>
    <cellStyle name="SvsDataLvl1CrtName" xfId="52" xr:uid="{00000000-0005-0000-0000-000010000000}"/>
    <cellStyle name="SvsDataLvl1CrtStart" xfId="54" xr:uid="{00000000-0005-0000-0000-000011000000}"/>
    <cellStyle name="SvsDataLvl1Default" xfId="53" xr:uid="{00000000-0005-0000-0000-000012000000}"/>
    <cellStyle name="SvsDataLvl1Doer" xfId="57" xr:uid="{00000000-0005-0000-0000-000013000000}"/>
    <cellStyle name="SvsDataLvl1Owner" xfId="56" xr:uid="{00000000-0005-0000-0000-000014000000}"/>
    <cellStyle name="SvsDataLvl1Summary" xfId="50" xr:uid="{00000000-0005-0000-0000-000015000000}"/>
    <cellStyle name="SvsDataLvl1SummFin" xfId="51" xr:uid="{00000000-0005-0000-0000-000016000000}"/>
    <cellStyle name="SvsDataLvl2" xfId="33" xr:uid="{00000000-0005-0000-0000-000017000000}"/>
    <cellStyle name="SvsDataLvl2CrtEnd" xfId="48" xr:uid="{00000000-0005-0000-0000-000018000000}"/>
    <cellStyle name="SvsDataLvl2CrtName" xfId="45" xr:uid="{00000000-0005-0000-0000-000019000000}"/>
    <cellStyle name="SvsDataLvl2CrtStart" xfId="47" xr:uid="{00000000-0005-0000-0000-00001A000000}"/>
    <cellStyle name="SvsDataLvl2Default" xfId="46" xr:uid="{00000000-0005-0000-0000-00001B000000}"/>
    <cellStyle name="SvsDataLvl2Doer" xfId="49" xr:uid="{00000000-0005-0000-0000-00001C000000}"/>
    <cellStyle name="SvsDataLvl2Owner" xfId="43" xr:uid="{00000000-0005-0000-0000-00001D000000}"/>
    <cellStyle name="SvsDataLvl2Summary" xfId="41" xr:uid="{00000000-0005-0000-0000-00001E000000}"/>
    <cellStyle name="SvsDataLvl2SummFin" xfId="42" xr:uid="{00000000-0005-0000-0000-00001F000000}"/>
    <cellStyle name="SvsHdrColnum" xfId="30" xr:uid="{00000000-0005-0000-0000-000020000000}"/>
    <cellStyle name="SvsHdrColnumFirst" xfId="29" xr:uid="{00000000-0005-0000-0000-000021000000}"/>
    <cellStyle name="SvsHdrColnumLast" xfId="31" xr:uid="{00000000-0005-0000-0000-000022000000}"/>
    <cellStyle name="SvsHdrCrt" xfId="11" xr:uid="{00000000-0005-0000-0000-000023000000}"/>
    <cellStyle name="SvsHdrCrtDates" xfId="15" xr:uid="{00000000-0005-0000-0000-000024000000}"/>
    <cellStyle name="SvsHdrCrtDescFields" xfId="14" xr:uid="{00000000-0005-0000-0000-000025000000}"/>
    <cellStyle name="SvsHdrCrtDiff" xfId="27" xr:uid="{00000000-0005-0000-0000-000026000000}"/>
    <cellStyle name="SvsHdrCrtEnd" xfId="25" xr:uid="{00000000-0005-0000-0000-000027000000}"/>
    <cellStyle name="SvsHdrCrtName" xfId="13" xr:uid="{00000000-0005-0000-0000-000028000000}"/>
    <cellStyle name="SvsHdrCrtStart" xfId="24" xr:uid="{00000000-0005-0000-0000-000029000000}"/>
    <cellStyle name="SvsHdrFin" xfId="22" xr:uid="{00000000-0005-0000-0000-00002A000000}"/>
    <cellStyle name="SvsHdrFinCurYear" xfId="9" xr:uid="{00000000-0005-0000-0000-00002B000000}"/>
    <cellStyle name="SvsHdrFinsalt" xfId="8" xr:uid="{00000000-0005-0000-0000-00002C000000}"/>
    <cellStyle name="SvsHdrFinSum" xfId="23" xr:uid="{00000000-0005-0000-0000-00002D000000}"/>
    <cellStyle name="SvsHdrFinTitle" xfId="10" xr:uid="{00000000-0005-0000-0000-00002E000000}"/>
    <cellStyle name="SvsHdrFinUom" xfId="26" xr:uid="{00000000-0005-0000-0000-00002F000000}"/>
    <cellStyle name="SvsHdrLeaf" xfId="6" xr:uid="{00000000-0005-0000-0000-000030000000}"/>
    <cellStyle name="SvsHdrLeafDesc" xfId="20" xr:uid="{00000000-0005-0000-0000-000031000000}"/>
    <cellStyle name="SvsHdrLeafName" xfId="19" xr:uid="{00000000-0005-0000-0000-000032000000}"/>
    <cellStyle name="SvsHdrLeafNr" xfId="18" xr:uid="{00000000-0005-0000-0000-000033000000}"/>
    <cellStyle name="SvsHdrLevelName1" xfId="4" xr:uid="{00000000-0005-0000-0000-000034000000}"/>
    <cellStyle name="SvsHdrLevelName2" xfId="5" xr:uid="{00000000-0005-0000-0000-000035000000}"/>
    <cellStyle name="SvsHdrPeriod" xfId="7" xr:uid="{00000000-0005-0000-0000-000036000000}"/>
    <cellStyle name="SvsHdrPeriodDates" xfId="21" xr:uid="{00000000-0005-0000-0000-000037000000}"/>
    <cellStyle name="SvsHdrRespDoer" xfId="17" xr:uid="{00000000-0005-0000-0000-000038000000}"/>
    <cellStyle name="SvsHdrRespHdr" xfId="12" xr:uid="{00000000-0005-0000-0000-000039000000}"/>
    <cellStyle name="SvsHdrRespOwner" xfId="16" xr:uid="{00000000-0005-0000-0000-00003A000000}"/>
    <cellStyle name="SvsHdrRespOwnerIns" xfId="28" xr:uid="{00000000-0005-0000-0000-00003B000000}"/>
    <cellStyle name="SvsHeader" xfId="3"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68"/>
  <sheetViews>
    <sheetView tabSelected="1" topLeftCell="A49" zoomScale="120" zoomScaleNormal="120" workbookViewId="0">
      <selection activeCell="N45" sqref="N45:R45"/>
    </sheetView>
  </sheetViews>
  <sheetFormatPr defaultColWidth="9.08984375" defaultRowHeight="12" customHeight="1" x14ac:dyDescent="0.35"/>
  <cols>
    <col min="1" max="1" width="6.81640625" style="1" customWidth="1"/>
    <col min="2" max="2" width="7.1796875" style="1" bestFit="1" customWidth="1"/>
    <col min="3" max="3" width="11.453125" style="1" customWidth="1"/>
    <col min="4" max="4" width="26.81640625" style="1" customWidth="1"/>
    <col min="5" max="5" width="19" style="1" customWidth="1"/>
    <col min="6" max="6" width="9.54296875" style="1" customWidth="1"/>
    <col min="7" max="7" width="5.81640625" style="1" customWidth="1"/>
    <col min="8" max="8" width="7.1796875" style="1" customWidth="1"/>
    <col min="9" max="9" width="11.453125" style="1" customWidth="1"/>
    <col min="10" max="10" width="11.08984375" style="1" bestFit="1" customWidth="1"/>
    <col min="11" max="11" width="10.81640625" style="1" bestFit="1" customWidth="1"/>
    <col min="12" max="13" width="11.08984375" style="1" bestFit="1" customWidth="1"/>
    <col min="14" max="14" width="17.08984375" style="1" customWidth="1"/>
    <col min="15" max="15" width="5.81640625" style="1" customWidth="1"/>
    <col min="16" max="18" width="7.54296875" style="1" customWidth="1"/>
    <col min="19" max="19" width="17.08984375" style="1" customWidth="1"/>
    <col min="20" max="20" width="13.1796875" style="1" customWidth="1"/>
    <col min="21" max="21" width="26.453125" style="1" customWidth="1"/>
    <col min="22" max="16384" width="9.08984375" style="1"/>
  </cols>
  <sheetData>
    <row r="1" spans="1:20" ht="12" customHeight="1" x14ac:dyDescent="0.35">
      <c r="C1" s="109" t="s">
        <v>189</v>
      </c>
      <c r="D1" s="109"/>
      <c r="E1" s="109"/>
      <c r="F1" s="109"/>
      <c r="G1" s="109"/>
      <c r="H1" s="109"/>
      <c r="I1" s="109"/>
      <c r="J1" s="109"/>
      <c r="K1" s="109"/>
      <c r="L1" s="109"/>
      <c r="M1" s="109"/>
      <c r="N1" s="109"/>
      <c r="O1" s="109"/>
      <c r="P1" s="109"/>
      <c r="Q1" s="109"/>
      <c r="R1" s="109"/>
      <c r="S1" s="109"/>
      <c r="T1" s="109"/>
    </row>
    <row r="2" spans="1:20" ht="76.5" customHeight="1" x14ac:dyDescent="0.35">
      <c r="A2" s="2"/>
      <c r="B2" s="2"/>
      <c r="C2" s="109"/>
      <c r="D2" s="109"/>
      <c r="E2" s="109"/>
      <c r="F2" s="109"/>
      <c r="G2" s="109"/>
      <c r="H2" s="109"/>
      <c r="I2" s="109"/>
      <c r="J2" s="109"/>
      <c r="K2" s="109"/>
      <c r="L2" s="109"/>
      <c r="M2" s="109"/>
      <c r="N2" s="109"/>
      <c r="O2" s="109"/>
      <c r="P2" s="109"/>
      <c r="Q2" s="109"/>
      <c r="R2" s="109"/>
      <c r="S2" s="109"/>
      <c r="T2" s="109"/>
    </row>
    <row r="3" spans="1:20" ht="12.75" customHeight="1" thickBot="1" x14ac:dyDescent="0.4"/>
    <row r="4" spans="1:20" ht="20.25" customHeight="1" thickBot="1" x14ac:dyDescent="0.4">
      <c r="A4" s="90" t="s">
        <v>0</v>
      </c>
      <c r="B4" s="91" t="s">
        <v>1</v>
      </c>
      <c r="C4" s="92" t="s">
        <v>2</v>
      </c>
      <c r="D4" s="92"/>
      <c r="E4" s="92"/>
      <c r="F4" s="93" t="s">
        <v>3</v>
      </c>
      <c r="G4" s="95" t="s">
        <v>4</v>
      </c>
      <c r="H4" s="95" t="s">
        <v>5</v>
      </c>
      <c r="I4" s="119" t="s">
        <v>165</v>
      </c>
      <c r="J4" s="129" t="s">
        <v>167</v>
      </c>
      <c r="K4" s="130"/>
      <c r="L4" s="130"/>
      <c r="M4" s="131"/>
      <c r="N4" s="135" t="s">
        <v>6</v>
      </c>
      <c r="O4" s="136"/>
      <c r="P4" s="136"/>
      <c r="Q4" s="136"/>
      <c r="R4" s="136"/>
      <c r="S4" s="137" t="s">
        <v>7</v>
      </c>
      <c r="T4" s="138"/>
    </row>
    <row r="5" spans="1:20" ht="20.25" customHeight="1" thickBot="1" x14ac:dyDescent="0.4">
      <c r="A5" s="90"/>
      <c r="B5" s="91"/>
      <c r="C5" s="92"/>
      <c r="D5" s="92"/>
      <c r="E5" s="92"/>
      <c r="F5" s="94"/>
      <c r="G5" s="96"/>
      <c r="H5" s="96"/>
      <c r="I5" s="120"/>
      <c r="J5" s="132"/>
      <c r="K5" s="133"/>
      <c r="L5" s="133"/>
      <c r="M5" s="134"/>
      <c r="N5" s="113" t="s">
        <v>8</v>
      </c>
      <c r="O5" s="116" t="s">
        <v>9</v>
      </c>
      <c r="P5" s="139">
        <v>2023</v>
      </c>
      <c r="Q5" s="139">
        <v>2024</v>
      </c>
      <c r="R5" s="142">
        <v>2025</v>
      </c>
      <c r="S5" s="122" t="s">
        <v>10</v>
      </c>
      <c r="T5" s="110" t="s">
        <v>11</v>
      </c>
    </row>
    <row r="6" spans="1:20" ht="21.75" customHeight="1" thickBot="1" x14ac:dyDescent="0.4">
      <c r="A6" s="90"/>
      <c r="B6" s="91"/>
      <c r="C6" s="124" t="s">
        <v>12</v>
      </c>
      <c r="D6" s="125" t="s">
        <v>13</v>
      </c>
      <c r="E6" s="126" t="s">
        <v>14</v>
      </c>
      <c r="F6" s="127"/>
      <c r="G6" s="96"/>
      <c r="H6" s="96"/>
      <c r="I6" s="121"/>
      <c r="J6" s="35" t="s">
        <v>134</v>
      </c>
      <c r="K6" s="35" t="s">
        <v>144</v>
      </c>
      <c r="L6" s="35" t="s">
        <v>166</v>
      </c>
      <c r="M6" s="36" t="s">
        <v>15</v>
      </c>
      <c r="N6" s="114"/>
      <c r="O6" s="117"/>
      <c r="P6" s="140"/>
      <c r="Q6" s="140"/>
      <c r="R6" s="143"/>
      <c r="S6" s="123"/>
      <c r="T6" s="111"/>
    </row>
    <row r="7" spans="1:20" ht="14.25" customHeight="1" x14ac:dyDescent="0.35">
      <c r="A7" s="90"/>
      <c r="B7" s="91"/>
      <c r="C7" s="124"/>
      <c r="D7" s="125"/>
      <c r="E7" s="126"/>
      <c r="F7" s="128"/>
      <c r="G7" s="97"/>
      <c r="H7" s="97"/>
      <c r="I7" s="37" t="s">
        <v>16</v>
      </c>
      <c r="J7" s="37" t="s">
        <v>16</v>
      </c>
      <c r="K7" s="37" t="s">
        <v>16</v>
      </c>
      <c r="L7" s="37" t="s">
        <v>16</v>
      </c>
      <c r="M7" s="37" t="s">
        <v>16</v>
      </c>
      <c r="N7" s="115"/>
      <c r="O7" s="118"/>
      <c r="P7" s="141"/>
      <c r="Q7" s="141"/>
      <c r="R7" s="144"/>
      <c r="S7" s="38" t="s">
        <v>17</v>
      </c>
      <c r="T7" s="112"/>
    </row>
    <row r="8" spans="1:20" ht="24.5" customHeight="1" x14ac:dyDescent="0.35">
      <c r="A8" s="24">
        <v>1</v>
      </c>
      <c r="B8" s="25">
        <v>2</v>
      </c>
      <c r="C8" s="25">
        <v>3</v>
      </c>
      <c r="D8" s="25">
        <v>4</v>
      </c>
      <c r="E8" s="25">
        <v>5</v>
      </c>
      <c r="F8" s="25">
        <v>6</v>
      </c>
      <c r="G8" s="25">
        <v>7</v>
      </c>
      <c r="H8" s="25">
        <v>8</v>
      </c>
      <c r="I8" s="25">
        <v>9</v>
      </c>
      <c r="J8" s="25">
        <v>10</v>
      </c>
      <c r="K8" s="25">
        <v>11</v>
      </c>
      <c r="L8" s="25">
        <v>12</v>
      </c>
      <c r="M8" s="25">
        <v>13</v>
      </c>
      <c r="N8" s="24">
        <v>14</v>
      </c>
      <c r="O8" s="25">
        <v>15</v>
      </c>
      <c r="P8" s="25">
        <v>16</v>
      </c>
      <c r="Q8" s="25">
        <v>17</v>
      </c>
      <c r="R8" s="25">
        <v>18</v>
      </c>
      <c r="S8" s="24">
        <v>19</v>
      </c>
      <c r="T8" s="26">
        <v>20</v>
      </c>
    </row>
    <row r="9" spans="1:20" ht="96.75" customHeight="1" x14ac:dyDescent="0.35">
      <c r="A9" s="105" t="s">
        <v>18</v>
      </c>
      <c r="B9" s="106" t="s">
        <v>19</v>
      </c>
      <c r="C9" s="56" t="s">
        <v>20</v>
      </c>
      <c r="D9" s="47" t="s">
        <v>132</v>
      </c>
      <c r="E9" s="88" t="s">
        <v>184</v>
      </c>
      <c r="F9" s="55" t="s">
        <v>145</v>
      </c>
      <c r="G9" s="56" t="s">
        <v>21</v>
      </c>
      <c r="H9" s="56" t="s">
        <v>83</v>
      </c>
      <c r="I9" s="51">
        <v>4690.3999999999996</v>
      </c>
      <c r="J9" s="51">
        <v>5567</v>
      </c>
      <c r="K9" s="51">
        <v>4000</v>
      </c>
      <c r="L9" s="51">
        <v>4000</v>
      </c>
      <c r="M9" s="51">
        <f t="shared" ref="M9" si="0">L9+K9+J9</f>
        <v>13567</v>
      </c>
      <c r="N9" s="60" t="s">
        <v>112</v>
      </c>
      <c r="O9" s="56" t="s">
        <v>23</v>
      </c>
      <c r="P9" s="40">
        <v>11</v>
      </c>
      <c r="Q9" s="40">
        <v>11</v>
      </c>
      <c r="R9" s="40">
        <v>11</v>
      </c>
      <c r="S9" s="49" t="s">
        <v>22</v>
      </c>
      <c r="T9" s="61" t="s">
        <v>25</v>
      </c>
    </row>
    <row r="10" spans="1:20" ht="54.5" customHeight="1" x14ac:dyDescent="0.35">
      <c r="A10" s="105"/>
      <c r="B10" s="106"/>
      <c r="C10" s="56" t="s">
        <v>27</v>
      </c>
      <c r="D10" s="47" t="s">
        <v>28</v>
      </c>
      <c r="E10" s="47" t="s">
        <v>133</v>
      </c>
      <c r="F10" s="55" t="s">
        <v>145</v>
      </c>
      <c r="G10" s="56" t="s">
        <v>21</v>
      </c>
      <c r="H10" s="56" t="s">
        <v>83</v>
      </c>
      <c r="I10" s="51">
        <v>1200</v>
      </c>
      <c r="J10" s="51">
        <v>1500</v>
      </c>
      <c r="K10" s="51">
        <v>1000</v>
      </c>
      <c r="L10" s="51">
        <v>1000</v>
      </c>
      <c r="M10" s="51">
        <f t="shared" ref="M10" si="1">L10+K10+J10</f>
        <v>3500</v>
      </c>
      <c r="N10" s="204" t="s">
        <v>30</v>
      </c>
      <c r="O10" s="205" t="s">
        <v>30</v>
      </c>
      <c r="P10" s="206" t="s">
        <v>125</v>
      </c>
      <c r="Q10" s="206" t="s">
        <v>125</v>
      </c>
      <c r="R10" s="206" t="s">
        <v>125</v>
      </c>
      <c r="S10" s="49" t="s">
        <v>17</v>
      </c>
      <c r="T10" s="61" t="s">
        <v>31</v>
      </c>
    </row>
    <row r="11" spans="1:20" ht="103" customHeight="1" x14ac:dyDescent="0.35">
      <c r="A11" s="105"/>
      <c r="B11" s="106"/>
      <c r="C11" s="57" t="s">
        <v>32</v>
      </c>
      <c r="D11" s="62" t="s">
        <v>33</v>
      </c>
      <c r="E11" s="62" t="s">
        <v>146</v>
      </c>
      <c r="F11" s="55" t="s">
        <v>150</v>
      </c>
      <c r="G11" s="57" t="s">
        <v>34</v>
      </c>
      <c r="H11" s="57" t="s">
        <v>130</v>
      </c>
      <c r="I11" s="51">
        <v>66</v>
      </c>
      <c r="J11" s="51">
        <v>45</v>
      </c>
      <c r="K11" s="51">
        <v>0</v>
      </c>
      <c r="L11" s="51">
        <v>0</v>
      </c>
      <c r="M11" s="51">
        <f t="shared" ref="M11" si="2">L11+K11+J11</f>
        <v>45</v>
      </c>
      <c r="N11" s="59" t="s">
        <v>113</v>
      </c>
      <c r="O11" s="57" t="s">
        <v>23</v>
      </c>
      <c r="P11" s="40">
        <v>2</v>
      </c>
      <c r="Q11" s="40">
        <v>2</v>
      </c>
      <c r="R11" s="40">
        <v>2</v>
      </c>
      <c r="S11" s="50" t="s">
        <v>22</v>
      </c>
      <c r="T11" s="63" t="s">
        <v>25</v>
      </c>
    </row>
    <row r="12" spans="1:20" ht="97.5" customHeight="1" x14ac:dyDescent="0.35">
      <c r="A12" s="105"/>
      <c r="B12" s="106"/>
      <c r="C12" s="57" t="s">
        <v>139</v>
      </c>
      <c r="D12" s="47" t="s">
        <v>140</v>
      </c>
      <c r="E12" s="47" t="s">
        <v>147</v>
      </c>
      <c r="F12" s="55" t="s">
        <v>148</v>
      </c>
      <c r="G12" s="57" t="s">
        <v>34</v>
      </c>
      <c r="H12" s="57" t="s">
        <v>141</v>
      </c>
      <c r="I12" s="51">
        <v>1000</v>
      </c>
      <c r="J12" s="51">
        <v>1000</v>
      </c>
      <c r="K12" s="51">
        <v>400</v>
      </c>
      <c r="L12" s="51">
        <v>0</v>
      </c>
      <c r="M12" s="51">
        <f t="shared" ref="M12" si="3">L12+K12+J12</f>
        <v>1400</v>
      </c>
      <c r="N12" s="59" t="s">
        <v>143</v>
      </c>
      <c r="O12" s="57" t="s">
        <v>23</v>
      </c>
      <c r="P12" s="40">
        <v>1</v>
      </c>
      <c r="Q12" s="40">
        <v>2</v>
      </c>
      <c r="R12" s="40">
        <v>2</v>
      </c>
      <c r="S12" s="50" t="s">
        <v>22</v>
      </c>
      <c r="T12" s="63" t="s">
        <v>142</v>
      </c>
    </row>
    <row r="13" spans="1:20" ht="12.75" customHeight="1" x14ac:dyDescent="0.35">
      <c r="A13" s="105"/>
      <c r="B13" s="106"/>
      <c r="C13" s="98" t="s">
        <v>35</v>
      </c>
      <c r="D13" s="98"/>
      <c r="E13" s="98"/>
      <c r="F13" s="98"/>
      <c r="G13" s="98"/>
      <c r="H13" s="98"/>
      <c r="I13" s="27">
        <f>SUM(I9:I12)</f>
        <v>6956.4</v>
      </c>
      <c r="J13" s="27">
        <f>SUM(J9:J12)</f>
        <v>8112</v>
      </c>
      <c r="K13" s="27">
        <f>SUM(K9:K12)</f>
        <v>5400</v>
      </c>
      <c r="L13" s="27">
        <f>SUM(L9:L12)</f>
        <v>5000</v>
      </c>
      <c r="M13" s="27">
        <f>SUM(M9:M12)</f>
        <v>18512</v>
      </c>
      <c r="N13" s="145" t="s">
        <v>24</v>
      </c>
      <c r="O13" s="146"/>
      <c r="P13" s="146"/>
      <c r="Q13" s="146"/>
      <c r="R13" s="146"/>
      <c r="S13" s="146"/>
      <c r="T13" s="146"/>
    </row>
    <row r="14" spans="1:20" ht="63" customHeight="1" x14ac:dyDescent="0.35">
      <c r="A14" s="105"/>
      <c r="B14" s="106" t="s">
        <v>36</v>
      </c>
      <c r="C14" s="56" t="s">
        <v>37</v>
      </c>
      <c r="D14" s="47" t="s">
        <v>38</v>
      </c>
      <c r="E14" s="47" t="s">
        <v>39</v>
      </c>
      <c r="F14" s="55" t="s">
        <v>145</v>
      </c>
      <c r="G14" s="56" t="s">
        <v>21</v>
      </c>
      <c r="H14" s="56" t="s">
        <v>83</v>
      </c>
      <c r="I14" s="65">
        <v>4765.8</v>
      </c>
      <c r="J14" s="65">
        <v>4700</v>
      </c>
      <c r="K14" s="65">
        <v>4700</v>
      </c>
      <c r="L14" s="65">
        <v>4700</v>
      </c>
      <c r="M14" s="51">
        <f t="shared" ref="M14" si="4">L14+K14+J14</f>
        <v>14100</v>
      </c>
      <c r="N14" s="60" t="s">
        <v>40</v>
      </c>
      <c r="O14" s="56" t="s">
        <v>26</v>
      </c>
      <c r="P14" s="40">
        <v>100</v>
      </c>
      <c r="Q14" s="40">
        <v>100</v>
      </c>
      <c r="R14" s="40">
        <v>100</v>
      </c>
      <c r="S14" s="49" t="s">
        <v>41</v>
      </c>
      <c r="T14" s="61" t="s">
        <v>42</v>
      </c>
    </row>
    <row r="15" spans="1:20" ht="68" customHeight="1" x14ac:dyDescent="0.35">
      <c r="A15" s="105"/>
      <c r="B15" s="106"/>
      <c r="C15" s="56" t="s">
        <v>43</v>
      </c>
      <c r="D15" s="47" t="s">
        <v>44</v>
      </c>
      <c r="E15" s="47" t="s">
        <v>45</v>
      </c>
      <c r="F15" s="55" t="s">
        <v>174</v>
      </c>
      <c r="G15" s="56" t="s">
        <v>21</v>
      </c>
      <c r="H15" s="56" t="s">
        <v>83</v>
      </c>
      <c r="I15" s="86">
        <v>294.2</v>
      </c>
      <c r="J15" s="86">
        <v>400</v>
      </c>
      <c r="K15" s="86">
        <v>250</v>
      </c>
      <c r="L15" s="86">
        <v>250</v>
      </c>
      <c r="M15" s="66">
        <f t="shared" ref="M15" si="5">L15+K15+J15</f>
        <v>900</v>
      </c>
      <c r="N15" s="67" t="s">
        <v>46</v>
      </c>
      <c r="O15" s="65" t="s">
        <v>23</v>
      </c>
      <c r="P15" s="45">
        <v>1</v>
      </c>
      <c r="Q15" s="45">
        <v>1</v>
      </c>
      <c r="R15" s="45">
        <v>1</v>
      </c>
      <c r="S15" s="49" t="s">
        <v>47</v>
      </c>
      <c r="T15" s="61" t="s">
        <v>42</v>
      </c>
    </row>
    <row r="16" spans="1:20" ht="64" customHeight="1" x14ac:dyDescent="0.35">
      <c r="A16" s="105"/>
      <c r="B16" s="106"/>
      <c r="C16" s="56" t="s">
        <v>48</v>
      </c>
      <c r="D16" s="47" t="s">
        <v>49</v>
      </c>
      <c r="E16" s="47" t="s">
        <v>30</v>
      </c>
      <c r="F16" s="55" t="s">
        <v>145</v>
      </c>
      <c r="G16" s="56" t="s">
        <v>21</v>
      </c>
      <c r="H16" s="56" t="s">
        <v>29</v>
      </c>
      <c r="I16" s="51">
        <v>219</v>
      </c>
      <c r="J16" s="51">
        <v>230</v>
      </c>
      <c r="K16" s="51">
        <v>240</v>
      </c>
      <c r="L16" s="51">
        <v>250</v>
      </c>
      <c r="M16" s="51">
        <f t="shared" ref="M16" si="6">L16+K16+J16</f>
        <v>720</v>
      </c>
      <c r="N16" s="204" t="s">
        <v>30</v>
      </c>
      <c r="O16" s="205" t="s">
        <v>30</v>
      </c>
      <c r="P16" s="206" t="s">
        <v>125</v>
      </c>
      <c r="Q16" s="206" t="s">
        <v>125</v>
      </c>
      <c r="R16" s="206" t="s">
        <v>125</v>
      </c>
      <c r="S16" s="49" t="s">
        <v>50</v>
      </c>
      <c r="T16" s="74" t="s">
        <v>31</v>
      </c>
    </row>
    <row r="17" spans="1:20" ht="13.5" customHeight="1" x14ac:dyDescent="0.35">
      <c r="A17" s="105"/>
      <c r="B17" s="106"/>
      <c r="C17" s="102" t="s">
        <v>51</v>
      </c>
      <c r="D17" s="99" t="s">
        <v>52</v>
      </c>
      <c r="E17" s="99" t="s">
        <v>53</v>
      </c>
      <c r="F17" s="100" t="s">
        <v>145</v>
      </c>
      <c r="G17" s="102" t="s">
        <v>21</v>
      </c>
      <c r="H17" s="103" t="s">
        <v>29</v>
      </c>
      <c r="I17" s="148">
        <v>5570.3</v>
      </c>
      <c r="J17" s="148">
        <v>9355.2999999999993</v>
      </c>
      <c r="K17" s="148">
        <v>9356.2999999999993</v>
      </c>
      <c r="L17" s="148">
        <v>9357.2999999999993</v>
      </c>
      <c r="M17" s="149">
        <f t="shared" ref="M17" si="7">L17+K17+J17</f>
        <v>28068.899999999998</v>
      </c>
      <c r="N17" s="207" t="s">
        <v>30</v>
      </c>
      <c r="O17" s="208" t="s">
        <v>30</v>
      </c>
      <c r="P17" s="209" t="s">
        <v>125</v>
      </c>
      <c r="Q17" s="209" t="s">
        <v>125</v>
      </c>
      <c r="R17" s="209" t="s">
        <v>125</v>
      </c>
      <c r="S17" s="197" t="s">
        <v>50</v>
      </c>
      <c r="T17" s="152" t="s">
        <v>31</v>
      </c>
    </row>
    <row r="18" spans="1:20" ht="54" customHeight="1" x14ac:dyDescent="0.35">
      <c r="A18" s="105"/>
      <c r="B18" s="106"/>
      <c r="C18" s="102"/>
      <c r="D18" s="99"/>
      <c r="E18" s="99"/>
      <c r="F18" s="101"/>
      <c r="G18" s="102"/>
      <c r="H18" s="104"/>
      <c r="I18" s="148"/>
      <c r="J18" s="148"/>
      <c r="K18" s="148"/>
      <c r="L18" s="148"/>
      <c r="M18" s="150"/>
      <c r="N18" s="210"/>
      <c r="O18" s="208"/>
      <c r="P18" s="211"/>
      <c r="Q18" s="211"/>
      <c r="R18" s="211"/>
      <c r="S18" s="197"/>
      <c r="T18" s="153"/>
    </row>
    <row r="19" spans="1:20" ht="30" customHeight="1" x14ac:dyDescent="0.35">
      <c r="A19" s="105"/>
      <c r="B19" s="106"/>
      <c r="C19" s="102" t="s">
        <v>54</v>
      </c>
      <c r="D19" s="99" t="s">
        <v>55</v>
      </c>
      <c r="E19" s="99" t="s">
        <v>56</v>
      </c>
      <c r="F19" s="108" t="s">
        <v>175</v>
      </c>
      <c r="G19" s="102" t="s">
        <v>21</v>
      </c>
      <c r="H19" s="102" t="s">
        <v>83</v>
      </c>
      <c r="I19" s="148">
        <v>60</v>
      </c>
      <c r="J19" s="148">
        <v>35</v>
      </c>
      <c r="K19" s="148">
        <v>40</v>
      </c>
      <c r="L19" s="148">
        <v>45</v>
      </c>
      <c r="M19" s="148">
        <f>L19+K19+J19</f>
        <v>120</v>
      </c>
      <c r="N19" s="151" t="s">
        <v>57</v>
      </c>
      <c r="O19" s="102" t="s">
        <v>23</v>
      </c>
      <c r="P19" s="147">
        <v>230</v>
      </c>
      <c r="Q19" s="147">
        <v>230</v>
      </c>
      <c r="R19" s="147">
        <v>230</v>
      </c>
      <c r="S19" s="197" t="s">
        <v>50</v>
      </c>
      <c r="T19" s="154" t="s">
        <v>58</v>
      </c>
    </row>
    <row r="20" spans="1:20" ht="45" customHeight="1" x14ac:dyDescent="0.35">
      <c r="A20" s="105"/>
      <c r="B20" s="106"/>
      <c r="C20" s="102"/>
      <c r="D20" s="99"/>
      <c r="E20" s="99"/>
      <c r="F20" s="108"/>
      <c r="G20" s="102"/>
      <c r="H20" s="102"/>
      <c r="I20" s="148"/>
      <c r="J20" s="148"/>
      <c r="K20" s="148"/>
      <c r="L20" s="148"/>
      <c r="M20" s="148"/>
      <c r="N20" s="151"/>
      <c r="O20" s="102"/>
      <c r="P20" s="147"/>
      <c r="Q20" s="147"/>
      <c r="R20" s="147"/>
      <c r="S20" s="197"/>
      <c r="T20" s="155"/>
    </row>
    <row r="21" spans="1:20" ht="45" customHeight="1" x14ac:dyDescent="0.35">
      <c r="A21" s="105"/>
      <c r="B21" s="106"/>
      <c r="C21" s="103" t="s">
        <v>59</v>
      </c>
      <c r="D21" s="160" t="s">
        <v>60</v>
      </c>
      <c r="E21" s="160" t="s">
        <v>61</v>
      </c>
      <c r="F21" s="100" t="s">
        <v>174</v>
      </c>
      <c r="G21" s="103" t="s">
        <v>21</v>
      </c>
      <c r="H21" s="103" t="s">
        <v>83</v>
      </c>
      <c r="I21" s="149">
        <v>1054.8</v>
      </c>
      <c r="J21" s="149">
        <v>1000</v>
      </c>
      <c r="K21" s="149">
        <v>700</v>
      </c>
      <c r="L21" s="149">
        <v>700</v>
      </c>
      <c r="M21" s="149">
        <f>J21+K21+L21</f>
        <v>2400</v>
      </c>
      <c r="N21" s="198" t="s">
        <v>169</v>
      </c>
      <c r="O21" s="103" t="s">
        <v>23</v>
      </c>
      <c r="P21" s="201">
        <v>1</v>
      </c>
      <c r="Q21" s="201">
        <v>1</v>
      </c>
      <c r="R21" s="201">
        <v>1</v>
      </c>
      <c r="S21" s="191" t="s">
        <v>22</v>
      </c>
      <c r="T21" s="193" t="s">
        <v>42</v>
      </c>
    </row>
    <row r="22" spans="1:20" ht="10.5" customHeight="1" x14ac:dyDescent="0.35">
      <c r="A22" s="105"/>
      <c r="B22" s="106"/>
      <c r="C22" s="104"/>
      <c r="D22" s="161"/>
      <c r="E22" s="161"/>
      <c r="F22" s="101"/>
      <c r="G22" s="104"/>
      <c r="H22" s="104"/>
      <c r="I22" s="150"/>
      <c r="J22" s="150"/>
      <c r="K22" s="150"/>
      <c r="L22" s="150"/>
      <c r="M22" s="150"/>
      <c r="N22" s="199"/>
      <c r="O22" s="200"/>
      <c r="P22" s="202"/>
      <c r="Q22" s="202"/>
      <c r="R22" s="202"/>
      <c r="S22" s="192"/>
      <c r="T22" s="194"/>
    </row>
    <row r="23" spans="1:20" ht="45" customHeight="1" x14ac:dyDescent="0.35">
      <c r="A23" s="105"/>
      <c r="B23" s="106"/>
      <c r="C23" s="104"/>
      <c r="D23" s="161"/>
      <c r="E23" s="161"/>
      <c r="F23" s="101"/>
      <c r="G23" s="104"/>
      <c r="H23" s="104"/>
      <c r="I23" s="150"/>
      <c r="J23" s="150"/>
      <c r="K23" s="150"/>
      <c r="L23" s="150"/>
      <c r="M23" s="150"/>
      <c r="N23" s="83" t="s">
        <v>170</v>
      </c>
      <c r="O23" s="83" t="s">
        <v>23</v>
      </c>
      <c r="P23" s="41">
        <v>72000</v>
      </c>
      <c r="Q23" s="41">
        <v>72000</v>
      </c>
      <c r="R23" s="41">
        <v>72000</v>
      </c>
      <c r="S23" s="192"/>
      <c r="T23" s="194"/>
    </row>
    <row r="24" spans="1:20" ht="45" customHeight="1" x14ac:dyDescent="0.35">
      <c r="A24" s="105"/>
      <c r="B24" s="106"/>
      <c r="C24" s="104"/>
      <c r="D24" s="161"/>
      <c r="E24" s="161"/>
      <c r="F24" s="101"/>
      <c r="G24" s="104"/>
      <c r="H24" s="104"/>
      <c r="I24" s="150"/>
      <c r="J24" s="150"/>
      <c r="K24" s="150"/>
      <c r="L24" s="150"/>
      <c r="M24" s="150"/>
      <c r="N24" s="83" t="s">
        <v>171</v>
      </c>
      <c r="O24" s="84" t="s">
        <v>23</v>
      </c>
      <c r="P24" s="41">
        <v>1000</v>
      </c>
      <c r="Q24" s="41">
        <v>1000</v>
      </c>
      <c r="R24" s="41">
        <v>1000</v>
      </c>
      <c r="S24" s="192"/>
      <c r="T24" s="194"/>
    </row>
    <row r="25" spans="1:20" ht="82.5" customHeight="1" x14ac:dyDescent="0.35">
      <c r="A25" s="105"/>
      <c r="B25" s="106"/>
      <c r="C25" s="159"/>
      <c r="D25" s="162"/>
      <c r="E25" s="162"/>
      <c r="F25" s="163"/>
      <c r="G25" s="159"/>
      <c r="H25" s="159"/>
      <c r="I25" s="203"/>
      <c r="J25" s="203"/>
      <c r="K25" s="203"/>
      <c r="L25" s="203"/>
      <c r="M25" s="203"/>
      <c r="N25" s="84" t="s">
        <v>172</v>
      </c>
      <c r="O25" s="85" t="s">
        <v>23</v>
      </c>
      <c r="P25" s="41">
        <v>3000</v>
      </c>
      <c r="Q25" s="41">
        <v>3000</v>
      </c>
      <c r="R25" s="41">
        <v>3000</v>
      </c>
      <c r="S25" s="195"/>
      <c r="T25" s="196"/>
    </row>
    <row r="26" spans="1:20" ht="157.5" customHeight="1" x14ac:dyDescent="0.35">
      <c r="A26" s="105"/>
      <c r="B26" s="106"/>
      <c r="C26" s="56" t="s">
        <v>62</v>
      </c>
      <c r="D26" s="64" t="s">
        <v>114</v>
      </c>
      <c r="E26" s="64" t="s">
        <v>115</v>
      </c>
      <c r="F26" s="55" t="s">
        <v>151</v>
      </c>
      <c r="G26" s="53" t="s">
        <v>34</v>
      </c>
      <c r="H26" s="53" t="s">
        <v>83</v>
      </c>
      <c r="I26" s="53">
        <v>977</v>
      </c>
      <c r="J26" s="87">
        <v>864.4</v>
      </c>
      <c r="K26" s="53">
        <v>0</v>
      </c>
      <c r="L26" s="53">
        <v>0</v>
      </c>
      <c r="M26" s="51">
        <f t="shared" ref="M26" si="8">L26+K26+J26</f>
        <v>864.4</v>
      </c>
      <c r="N26" s="52" t="s">
        <v>124</v>
      </c>
      <c r="O26" s="53" t="s">
        <v>23</v>
      </c>
      <c r="P26" s="41">
        <v>260</v>
      </c>
      <c r="Q26" s="41">
        <v>0</v>
      </c>
      <c r="R26" s="41">
        <v>0</v>
      </c>
      <c r="S26" s="48" t="s">
        <v>22</v>
      </c>
      <c r="T26" s="48" t="s">
        <v>63</v>
      </c>
    </row>
    <row r="27" spans="1:20" ht="12.75" customHeight="1" x14ac:dyDescent="0.35">
      <c r="A27" s="105"/>
      <c r="B27" s="106"/>
      <c r="C27" s="156" t="s">
        <v>64</v>
      </c>
      <c r="D27" s="157"/>
      <c r="E27" s="157"/>
      <c r="F27" s="157"/>
      <c r="G27" s="157"/>
      <c r="H27" s="158"/>
      <c r="I27" s="28">
        <f>SUM(I14:I26)</f>
        <v>12941.099999999999</v>
      </c>
      <c r="J27" s="28">
        <f>SUM(J14:J26)</f>
        <v>16584.7</v>
      </c>
      <c r="K27" s="28">
        <f>SUM(K14:K26)</f>
        <v>15286.3</v>
      </c>
      <c r="L27" s="28">
        <f>SUM(L14:L26)</f>
        <v>15302.3</v>
      </c>
      <c r="M27" s="28">
        <f>SUM(M14:M26)</f>
        <v>47173.299999999996</v>
      </c>
      <c r="N27" s="4"/>
      <c r="O27" s="5"/>
      <c r="P27" s="6"/>
      <c r="Q27" s="6"/>
      <c r="R27" s="6"/>
      <c r="S27" s="7"/>
      <c r="T27" s="8" t="s">
        <v>24</v>
      </c>
    </row>
    <row r="28" spans="1:20" ht="55" customHeight="1" x14ac:dyDescent="0.35">
      <c r="A28" s="105"/>
      <c r="B28" s="76"/>
      <c r="C28" s="57" t="s">
        <v>65</v>
      </c>
      <c r="D28" s="62" t="s">
        <v>66</v>
      </c>
      <c r="E28" s="62" t="s">
        <v>67</v>
      </c>
      <c r="F28" s="57" t="s">
        <v>182</v>
      </c>
      <c r="G28" s="57" t="s">
        <v>68</v>
      </c>
      <c r="H28" s="57" t="s">
        <v>83</v>
      </c>
      <c r="I28" s="54">
        <v>200</v>
      </c>
      <c r="J28" s="54">
        <v>100</v>
      </c>
      <c r="K28" s="54">
        <v>100</v>
      </c>
      <c r="L28" s="54">
        <v>100</v>
      </c>
      <c r="M28" s="54">
        <f>L28+K28+J28</f>
        <v>300</v>
      </c>
      <c r="N28" s="59" t="s">
        <v>70</v>
      </c>
      <c r="O28" s="57" t="s">
        <v>23</v>
      </c>
      <c r="P28" s="40">
        <v>2</v>
      </c>
      <c r="Q28" s="40">
        <v>2</v>
      </c>
      <c r="R28" s="40">
        <v>2</v>
      </c>
      <c r="S28" s="50" t="s">
        <v>69</v>
      </c>
      <c r="T28" s="75" t="s">
        <v>69</v>
      </c>
    </row>
    <row r="29" spans="1:20" ht="12.75" customHeight="1" x14ac:dyDescent="0.35">
      <c r="A29" s="105"/>
      <c r="B29" s="76"/>
      <c r="C29" s="98" t="s">
        <v>71</v>
      </c>
      <c r="D29" s="98"/>
      <c r="E29" s="98"/>
      <c r="F29" s="98"/>
      <c r="G29" s="98"/>
      <c r="H29" s="98"/>
      <c r="I29" s="27">
        <f>SUM(I28)</f>
        <v>200</v>
      </c>
      <c r="J29" s="27">
        <f>SUM(J28)</f>
        <v>100</v>
      </c>
      <c r="K29" s="27">
        <f t="shared" ref="K29:L29" si="9">SUM(K28)</f>
        <v>100</v>
      </c>
      <c r="L29" s="27">
        <f t="shared" si="9"/>
        <v>100</v>
      </c>
      <c r="M29" s="27">
        <f>SUM(J29:L29)</f>
        <v>300</v>
      </c>
      <c r="N29" s="9"/>
      <c r="O29" s="10"/>
      <c r="P29" s="6"/>
      <c r="Q29" s="6"/>
      <c r="R29" s="6"/>
      <c r="S29" s="11"/>
      <c r="T29" s="12" t="s">
        <v>24</v>
      </c>
    </row>
    <row r="30" spans="1:20" ht="62" customHeight="1" x14ac:dyDescent="0.35">
      <c r="A30" s="105"/>
      <c r="B30" s="106"/>
      <c r="C30" s="57" t="s">
        <v>72</v>
      </c>
      <c r="D30" s="62" t="s">
        <v>127</v>
      </c>
      <c r="E30" s="62" t="s">
        <v>73</v>
      </c>
      <c r="F30" s="55" t="s">
        <v>154</v>
      </c>
      <c r="G30" s="57" t="s">
        <v>21</v>
      </c>
      <c r="H30" s="57" t="s">
        <v>83</v>
      </c>
      <c r="I30" s="54">
        <v>120</v>
      </c>
      <c r="J30" s="54">
        <v>0</v>
      </c>
      <c r="K30" s="54">
        <v>0</v>
      </c>
      <c r="L30" s="54">
        <v>0</v>
      </c>
      <c r="M30" s="51">
        <f t="shared" ref="M30" si="10">L30+K30+J30</f>
        <v>0</v>
      </c>
      <c r="N30" s="59" t="s">
        <v>110</v>
      </c>
      <c r="O30" s="57" t="s">
        <v>23</v>
      </c>
      <c r="P30" s="40">
        <v>1</v>
      </c>
      <c r="Q30" s="40">
        <v>1</v>
      </c>
      <c r="R30" s="40">
        <v>1</v>
      </c>
      <c r="S30" s="50" t="s">
        <v>123</v>
      </c>
      <c r="T30" s="63" t="s">
        <v>185</v>
      </c>
    </row>
    <row r="31" spans="1:20" ht="132.5" customHeight="1" x14ac:dyDescent="0.35">
      <c r="A31" s="105"/>
      <c r="B31" s="106"/>
      <c r="C31" s="56" t="s">
        <v>111</v>
      </c>
      <c r="D31" s="47" t="s">
        <v>119</v>
      </c>
      <c r="E31" s="89" t="s">
        <v>188</v>
      </c>
      <c r="F31" s="55" t="s">
        <v>145</v>
      </c>
      <c r="G31" s="56" t="s">
        <v>21</v>
      </c>
      <c r="H31" s="56" t="s">
        <v>83</v>
      </c>
      <c r="I31" s="51">
        <v>5</v>
      </c>
      <c r="J31" s="51">
        <v>6.1</v>
      </c>
      <c r="K31" s="51">
        <v>5</v>
      </c>
      <c r="L31" s="51">
        <v>5</v>
      </c>
      <c r="M31" s="51">
        <f t="shared" ref="M31:M32" si="11">L31+K31+J31</f>
        <v>16.100000000000001</v>
      </c>
      <c r="N31" s="60" t="s">
        <v>118</v>
      </c>
      <c r="O31" s="56" t="s">
        <v>23</v>
      </c>
      <c r="P31" s="45">
        <v>8</v>
      </c>
      <c r="Q31" s="45">
        <v>10</v>
      </c>
      <c r="R31" s="45">
        <v>10</v>
      </c>
      <c r="S31" s="49" t="s">
        <v>22</v>
      </c>
      <c r="T31" s="49" t="s">
        <v>120</v>
      </c>
    </row>
    <row r="32" spans="1:20" ht="61" customHeight="1" x14ac:dyDescent="0.35">
      <c r="A32" s="105"/>
      <c r="B32" s="106"/>
      <c r="C32" s="57" t="s">
        <v>153</v>
      </c>
      <c r="D32" s="62" t="s">
        <v>164</v>
      </c>
      <c r="E32" s="62" t="s">
        <v>163</v>
      </c>
      <c r="F32" s="57" t="s">
        <v>152</v>
      </c>
      <c r="G32" s="57" t="s">
        <v>149</v>
      </c>
      <c r="H32" s="57" t="s">
        <v>83</v>
      </c>
      <c r="I32" s="54">
        <v>0</v>
      </c>
      <c r="J32" s="54">
        <v>22</v>
      </c>
      <c r="K32" s="54">
        <v>1000</v>
      </c>
      <c r="L32" s="54">
        <v>0</v>
      </c>
      <c r="M32" s="51">
        <f t="shared" si="11"/>
        <v>1022</v>
      </c>
      <c r="N32" s="59" t="s">
        <v>110</v>
      </c>
      <c r="O32" s="57" t="s">
        <v>23</v>
      </c>
      <c r="P32" s="40">
        <v>0</v>
      </c>
      <c r="Q32" s="40">
        <v>1</v>
      </c>
      <c r="R32" s="40">
        <v>1</v>
      </c>
      <c r="S32" s="50" t="s">
        <v>83</v>
      </c>
      <c r="T32" s="75" t="s">
        <v>69</v>
      </c>
    </row>
    <row r="33" spans="1:20" ht="12.75" customHeight="1" x14ac:dyDescent="0.35">
      <c r="A33" s="105"/>
      <c r="B33" s="106"/>
      <c r="C33" s="98" t="s">
        <v>74</v>
      </c>
      <c r="D33" s="98"/>
      <c r="E33" s="98"/>
      <c r="F33" s="98"/>
      <c r="G33" s="98"/>
      <c r="H33" s="98"/>
      <c r="I33" s="27">
        <f>SUM(I30:I32)</f>
        <v>125</v>
      </c>
      <c r="J33" s="27">
        <f>SUM(J30:J32)</f>
        <v>28.1</v>
      </c>
      <c r="K33" s="27">
        <f>SUM(K30:K32)</f>
        <v>1005</v>
      </c>
      <c r="L33" s="27">
        <f>SUM(L30:L32)</f>
        <v>5</v>
      </c>
      <c r="M33" s="27">
        <f>SUM(M30:M32)</f>
        <v>1038.0999999999999</v>
      </c>
      <c r="N33" s="9" t="s">
        <v>24</v>
      </c>
      <c r="O33" s="10" t="s">
        <v>24</v>
      </c>
      <c r="P33" s="6"/>
      <c r="Q33" s="6"/>
      <c r="R33" s="6"/>
      <c r="S33" s="11" t="s">
        <v>24</v>
      </c>
      <c r="T33" s="12" t="s">
        <v>24</v>
      </c>
    </row>
    <row r="34" spans="1:20" ht="83" customHeight="1" x14ac:dyDescent="0.35">
      <c r="A34" s="105"/>
      <c r="B34" s="76"/>
      <c r="C34" s="78" t="s">
        <v>162</v>
      </c>
      <c r="D34" s="79" t="s">
        <v>159</v>
      </c>
      <c r="E34" s="79" t="s">
        <v>186</v>
      </c>
      <c r="F34" s="78" t="s">
        <v>174</v>
      </c>
      <c r="G34" s="78" t="s">
        <v>21</v>
      </c>
      <c r="H34" s="78" t="s">
        <v>83</v>
      </c>
      <c r="I34" s="54">
        <v>500</v>
      </c>
      <c r="J34" s="80">
        <v>2800</v>
      </c>
      <c r="K34" s="80">
        <v>4000</v>
      </c>
      <c r="L34" s="80">
        <v>4000</v>
      </c>
      <c r="M34" s="80">
        <f>J34+K34+L34</f>
        <v>10800</v>
      </c>
      <c r="N34" s="81" t="s">
        <v>160</v>
      </c>
      <c r="O34" s="78" t="s">
        <v>23</v>
      </c>
      <c r="P34" s="45">
        <v>1700</v>
      </c>
      <c r="Q34" s="45">
        <v>1700</v>
      </c>
      <c r="R34" s="45">
        <v>1700</v>
      </c>
      <c r="S34" s="82" t="s">
        <v>83</v>
      </c>
      <c r="T34" s="75" t="s">
        <v>173</v>
      </c>
    </row>
    <row r="35" spans="1:20" ht="83" customHeight="1" x14ac:dyDescent="0.35">
      <c r="A35" s="105"/>
      <c r="B35" s="76"/>
      <c r="C35" s="57" t="s">
        <v>181</v>
      </c>
      <c r="D35" s="62" t="s">
        <v>180</v>
      </c>
      <c r="E35" s="62" t="s">
        <v>179</v>
      </c>
      <c r="F35" s="57" t="s">
        <v>182</v>
      </c>
      <c r="G35" s="57" t="s">
        <v>21</v>
      </c>
      <c r="H35" s="57" t="s">
        <v>83</v>
      </c>
      <c r="I35" s="54">
        <v>0</v>
      </c>
      <c r="J35" s="54">
        <v>150</v>
      </c>
      <c r="K35" s="54">
        <v>2000</v>
      </c>
      <c r="L35" s="54">
        <v>2000</v>
      </c>
      <c r="M35" s="54">
        <f>J35+K35+L35</f>
        <v>4150</v>
      </c>
      <c r="N35" s="59" t="s">
        <v>178</v>
      </c>
      <c r="O35" s="57" t="s">
        <v>23</v>
      </c>
      <c r="P35" s="40">
        <v>0</v>
      </c>
      <c r="Q35" s="40">
        <v>1</v>
      </c>
      <c r="R35" s="40">
        <v>3</v>
      </c>
      <c r="S35" s="49" t="s">
        <v>22</v>
      </c>
      <c r="T35" s="75" t="s">
        <v>177</v>
      </c>
    </row>
    <row r="36" spans="1:20" ht="12.75" customHeight="1" x14ac:dyDescent="0.35">
      <c r="A36" s="105"/>
      <c r="B36" s="76"/>
      <c r="C36" s="98" t="s">
        <v>161</v>
      </c>
      <c r="D36" s="98"/>
      <c r="E36" s="98"/>
      <c r="F36" s="98"/>
      <c r="G36" s="98"/>
      <c r="H36" s="98"/>
      <c r="I36" s="27">
        <f>SUM(I34:I35)</f>
        <v>500</v>
      </c>
      <c r="J36" s="27">
        <f t="shared" ref="J36:M36" si="12">SUM(J34:J35)</f>
        <v>2950</v>
      </c>
      <c r="K36" s="27">
        <f t="shared" si="12"/>
        <v>6000</v>
      </c>
      <c r="L36" s="27">
        <f t="shared" si="12"/>
        <v>6000</v>
      </c>
      <c r="M36" s="27">
        <f t="shared" si="12"/>
        <v>14950</v>
      </c>
      <c r="N36" s="9"/>
      <c r="O36" s="10"/>
      <c r="P36" s="6"/>
      <c r="Q36" s="6"/>
      <c r="R36" s="6"/>
      <c r="S36" s="11"/>
      <c r="T36" s="12" t="s">
        <v>24</v>
      </c>
    </row>
    <row r="37" spans="1:20" ht="12.75" customHeight="1" x14ac:dyDescent="0.35">
      <c r="A37" s="105"/>
      <c r="B37" s="107" t="s">
        <v>75</v>
      </c>
      <c r="C37" s="107"/>
      <c r="D37" s="107"/>
      <c r="E37" s="107"/>
      <c r="F37" s="107"/>
      <c r="G37" s="107"/>
      <c r="H37" s="107"/>
      <c r="I37" s="29">
        <f>I33+I29+I27+I13</f>
        <v>20222.5</v>
      </c>
      <c r="J37" s="29">
        <f>J33+J29+J27+J13</f>
        <v>24824.799999999999</v>
      </c>
      <c r="K37" s="29">
        <f>K33+K29+K27+K13</f>
        <v>21791.3</v>
      </c>
      <c r="L37" s="29">
        <f>L33+L29+L27+L13</f>
        <v>20407.3</v>
      </c>
      <c r="M37" s="29">
        <f>M33+M29+M27+M13</f>
        <v>67023.399999999994</v>
      </c>
      <c r="N37" s="13" t="s">
        <v>24</v>
      </c>
      <c r="O37" s="14" t="s">
        <v>24</v>
      </c>
      <c r="P37" s="15"/>
      <c r="Q37" s="15"/>
      <c r="R37" s="15"/>
      <c r="S37" s="16" t="s">
        <v>24</v>
      </c>
      <c r="T37" s="46" t="s">
        <v>24</v>
      </c>
    </row>
    <row r="38" spans="1:20" ht="35.25" customHeight="1" x14ac:dyDescent="0.35">
      <c r="A38" s="105" t="s">
        <v>76</v>
      </c>
      <c r="B38" s="168" t="s">
        <v>77</v>
      </c>
      <c r="C38" s="56" t="s">
        <v>125</v>
      </c>
      <c r="D38" s="47" t="s">
        <v>125</v>
      </c>
      <c r="E38" s="47" t="s">
        <v>126</v>
      </c>
      <c r="F38" s="55" t="s">
        <v>126</v>
      </c>
      <c r="G38" s="56" t="s">
        <v>126</v>
      </c>
      <c r="H38" s="56" t="s">
        <v>126</v>
      </c>
      <c r="I38" s="51" t="s">
        <v>126</v>
      </c>
      <c r="J38" s="51" t="s">
        <v>126</v>
      </c>
      <c r="K38" s="51" t="s">
        <v>125</v>
      </c>
      <c r="L38" s="51" t="s">
        <v>125</v>
      </c>
      <c r="M38" s="51" t="s">
        <v>125</v>
      </c>
      <c r="N38" s="60" t="s">
        <v>125</v>
      </c>
      <c r="O38" s="56" t="s">
        <v>125</v>
      </c>
      <c r="P38" s="40" t="s">
        <v>125</v>
      </c>
      <c r="Q38" s="40" t="s">
        <v>125</v>
      </c>
      <c r="R38" s="40" t="s">
        <v>125</v>
      </c>
      <c r="S38" s="49" t="s">
        <v>125</v>
      </c>
      <c r="T38" s="61" t="s">
        <v>125</v>
      </c>
    </row>
    <row r="39" spans="1:20" ht="12.75" customHeight="1" x14ac:dyDescent="0.35">
      <c r="A39" s="105"/>
      <c r="B39" s="169"/>
      <c r="C39" s="98" t="s">
        <v>78</v>
      </c>
      <c r="D39" s="98"/>
      <c r="E39" s="98"/>
      <c r="F39" s="98"/>
      <c r="G39" s="98"/>
      <c r="H39" s="98"/>
      <c r="I39" s="27">
        <f>SUM(I38:I38)</f>
        <v>0</v>
      </c>
      <c r="J39" s="27">
        <f>SUM(J38:J38)</f>
        <v>0</v>
      </c>
      <c r="K39" s="27">
        <f>SUM(K38:K38)</f>
        <v>0</v>
      </c>
      <c r="L39" s="27">
        <f>SUM(L38:L38)</f>
        <v>0</v>
      </c>
      <c r="M39" s="27">
        <f>SUM(M38:M38)</f>
        <v>0</v>
      </c>
      <c r="N39" s="9"/>
      <c r="O39" s="10"/>
      <c r="P39" s="6"/>
      <c r="Q39" s="6"/>
      <c r="R39" s="6"/>
      <c r="S39" s="11"/>
      <c r="T39" s="12" t="s">
        <v>24</v>
      </c>
    </row>
    <row r="40" spans="1:20" ht="60" customHeight="1" x14ac:dyDescent="0.35">
      <c r="A40" s="105"/>
      <c r="B40" s="106" t="s">
        <v>79</v>
      </c>
      <c r="C40" s="103" t="s">
        <v>80</v>
      </c>
      <c r="D40" s="160" t="s">
        <v>121</v>
      </c>
      <c r="E40" s="160" t="s">
        <v>137</v>
      </c>
      <c r="F40" s="100" t="s">
        <v>175</v>
      </c>
      <c r="G40" s="103" t="s">
        <v>68</v>
      </c>
      <c r="H40" s="103" t="s">
        <v>83</v>
      </c>
      <c r="I40" s="187">
        <v>340.6</v>
      </c>
      <c r="J40" s="187">
        <v>640.5</v>
      </c>
      <c r="K40" s="187">
        <v>400</v>
      </c>
      <c r="L40" s="187">
        <v>400</v>
      </c>
      <c r="M40" s="149">
        <f t="shared" ref="M40" si="13">L40+K40+J40</f>
        <v>1440.5</v>
      </c>
      <c r="N40" s="60" t="s">
        <v>116</v>
      </c>
      <c r="O40" s="56" t="s">
        <v>23</v>
      </c>
      <c r="P40" s="45">
        <v>48</v>
      </c>
      <c r="Q40" s="45">
        <v>48</v>
      </c>
      <c r="R40" s="45">
        <v>48</v>
      </c>
      <c r="S40" s="191" t="s">
        <v>131</v>
      </c>
      <c r="T40" s="193" t="s">
        <v>131</v>
      </c>
    </row>
    <row r="41" spans="1:20" ht="52.5" customHeight="1" x14ac:dyDescent="0.35">
      <c r="A41" s="105"/>
      <c r="B41" s="106"/>
      <c r="C41" s="190"/>
      <c r="D41" s="190"/>
      <c r="E41" s="190"/>
      <c r="F41" s="101"/>
      <c r="G41" s="190"/>
      <c r="H41" s="190"/>
      <c r="I41" s="188"/>
      <c r="J41" s="188"/>
      <c r="K41" s="188"/>
      <c r="L41" s="188"/>
      <c r="M41" s="150"/>
      <c r="N41" s="60" t="s">
        <v>117</v>
      </c>
      <c r="O41" s="56" t="s">
        <v>23</v>
      </c>
      <c r="P41" s="45">
        <v>0</v>
      </c>
      <c r="Q41" s="45">
        <v>4</v>
      </c>
      <c r="R41" s="45">
        <v>4</v>
      </c>
      <c r="S41" s="192"/>
      <c r="T41" s="194"/>
    </row>
    <row r="42" spans="1:20" ht="69.75" customHeight="1" x14ac:dyDescent="0.35">
      <c r="A42" s="105"/>
      <c r="B42" s="106"/>
      <c r="C42" s="189"/>
      <c r="D42" s="189"/>
      <c r="E42" s="186"/>
      <c r="F42" s="186"/>
      <c r="G42" s="186"/>
      <c r="H42" s="186"/>
      <c r="I42" s="189"/>
      <c r="J42" s="189"/>
      <c r="K42" s="189"/>
      <c r="L42" s="189"/>
      <c r="M42" s="186"/>
      <c r="N42" s="60" t="s">
        <v>176</v>
      </c>
      <c r="O42" s="56" t="s">
        <v>187</v>
      </c>
      <c r="P42" s="45">
        <v>600</v>
      </c>
      <c r="Q42" s="45">
        <v>1200</v>
      </c>
      <c r="R42" s="45">
        <v>1800</v>
      </c>
      <c r="S42" s="189"/>
      <c r="T42" s="189"/>
    </row>
    <row r="43" spans="1:20" ht="34.5" customHeight="1" x14ac:dyDescent="0.35">
      <c r="A43" s="105"/>
      <c r="B43" s="106"/>
      <c r="C43" s="189"/>
      <c r="D43" s="189"/>
      <c r="E43" s="186"/>
      <c r="F43" s="186"/>
      <c r="G43" s="186"/>
      <c r="H43" s="186"/>
      <c r="I43" s="189"/>
      <c r="J43" s="189"/>
      <c r="K43" s="189"/>
      <c r="L43" s="189"/>
      <c r="M43" s="186"/>
      <c r="N43" s="60" t="s">
        <v>135</v>
      </c>
      <c r="O43" s="56" t="s">
        <v>136</v>
      </c>
      <c r="P43" s="45">
        <v>15</v>
      </c>
      <c r="Q43" s="45">
        <v>30</v>
      </c>
      <c r="R43" s="45">
        <v>45</v>
      </c>
      <c r="S43" s="189"/>
      <c r="T43" s="189"/>
    </row>
    <row r="44" spans="1:20" ht="73.5" customHeight="1" x14ac:dyDescent="0.35">
      <c r="A44" s="105"/>
      <c r="B44" s="106"/>
      <c r="C44" s="189"/>
      <c r="D44" s="189"/>
      <c r="E44" s="186"/>
      <c r="F44" s="186"/>
      <c r="G44" s="186"/>
      <c r="H44" s="186"/>
      <c r="I44" s="189"/>
      <c r="J44" s="189"/>
      <c r="K44" s="189"/>
      <c r="L44" s="189"/>
      <c r="M44" s="186"/>
      <c r="N44" s="59" t="s">
        <v>138</v>
      </c>
      <c r="O44" s="57" t="s">
        <v>23</v>
      </c>
      <c r="P44" s="40">
        <v>10</v>
      </c>
      <c r="Q44" s="40">
        <v>10</v>
      </c>
      <c r="R44" s="40">
        <v>10</v>
      </c>
      <c r="S44" s="189"/>
      <c r="T44" s="189"/>
    </row>
    <row r="45" spans="1:20" ht="46.5" customHeight="1" x14ac:dyDescent="0.35">
      <c r="A45" s="105"/>
      <c r="B45" s="106"/>
      <c r="C45" s="57" t="s">
        <v>81</v>
      </c>
      <c r="D45" s="62" t="s">
        <v>82</v>
      </c>
      <c r="E45" s="62" t="s">
        <v>30</v>
      </c>
      <c r="F45" s="55" t="s">
        <v>145</v>
      </c>
      <c r="G45" s="57" t="s">
        <v>68</v>
      </c>
      <c r="H45" s="57" t="s">
        <v>83</v>
      </c>
      <c r="I45" s="54">
        <f>391.1+1176.9</f>
        <v>1568</v>
      </c>
      <c r="J45" s="54">
        <f>600+1234.6</f>
        <v>1834.6</v>
      </c>
      <c r="K45" s="54">
        <v>1850</v>
      </c>
      <c r="L45" s="54">
        <v>1900</v>
      </c>
      <c r="M45" s="51">
        <f t="shared" ref="M45" si="14">L45+K45+J45</f>
        <v>5584.6</v>
      </c>
      <c r="N45" s="212" t="s">
        <v>30</v>
      </c>
      <c r="O45" s="213" t="s">
        <v>30</v>
      </c>
      <c r="P45" s="206" t="s">
        <v>125</v>
      </c>
      <c r="Q45" s="206" t="s">
        <v>125</v>
      </c>
      <c r="R45" s="206" t="s">
        <v>125</v>
      </c>
      <c r="S45" s="50" t="s">
        <v>84</v>
      </c>
      <c r="T45" s="63" t="s">
        <v>83</v>
      </c>
    </row>
    <row r="46" spans="1:20" x14ac:dyDescent="0.35">
      <c r="A46" s="105"/>
      <c r="B46" s="106"/>
      <c r="C46" s="98" t="s">
        <v>85</v>
      </c>
      <c r="D46" s="98"/>
      <c r="E46" s="98"/>
      <c r="F46" s="98"/>
      <c r="G46" s="98"/>
      <c r="H46" s="98"/>
      <c r="I46" s="27">
        <f>SUM(I40:I45)</f>
        <v>1908.6</v>
      </c>
      <c r="J46" s="27">
        <f>SUM(J40:J45)</f>
        <v>2475.1</v>
      </c>
      <c r="K46" s="27">
        <f>SUM(K40:K45)</f>
        <v>2250</v>
      </c>
      <c r="L46" s="27">
        <f>SUM(L40:L45)</f>
        <v>2300</v>
      </c>
      <c r="M46" s="27">
        <f>SUM(M40:M45)</f>
        <v>7025.1</v>
      </c>
      <c r="N46" s="9"/>
      <c r="O46" s="10"/>
      <c r="P46" s="6"/>
      <c r="Q46" s="6"/>
      <c r="R46" s="6"/>
      <c r="S46" s="11"/>
      <c r="T46" s="12" t="s">
        <v>24</v>
      </c>
    </row>
    <row r="47" spans="1:20" ht="52.75" customHeight="1" x14ac:dyDescent="0.35">
      <c r="A47" s="105"/>
      <c r="B47" s="106" t="s">
        <v>86</v>
      </c>
      <c r="C47" s="56" t="s">
        <v>87</v>
      </c>
      <c r="D47" s="47" t="s">
        <v>88</v>
      </c>
      <c r="E47" s="47" t="s">
        <v>89</v>
      </c>
      <c r="F47" s="55" t="s">
        <v>168</v>
      </c>
      <c r="G47" s="56" t="s">
        <v>34</v>
      </c>
      <c r="H47" s="56" t="s">
        <v>83</v>
      </c>
      <c r="I47" s="51">
        <v>205</v>
      </c>
      <c r="J47" s="51">
        <v>100</v>
      </c>
      <c r="K47" s="51">
        <v>0</v>
      </c>
      <c r="L47" s="51">
        <v>0</v>
      </c>
      <c r="M47" s="51">
        <f>L47+K47+J47</f>
        <v>100</v>
      </c>
      <c r="N47" s="70" t="s">
        <v>129</v>
      </c>
      <c r="O47" s="56" t="s">
        <v>23</v>
      </c>
      <c r="P47" s="40">
        <v>4</v>
      </c>
      <c r="Q47" s="40">
        <v>4</v>
      </c>
      <c r="R47" s="42">
        <v>4</v>
      </c>
      <c r="S47" s="49" t="s">
        <v>69</v>
      </c>
      <c r="T47" s="61" t="s">
        <v>69</v>
      </c>
    </row>
    <row r="48" spans="1:20" ht="113.5" customHeight="1" x14ac:dyDescent="0.35">
      <c r="A48" s="105"/>
      <c r="B48" s="106"/>
      <c r="C48" s="68" t="s">
        <v>122</v>
      </c>
      <c r="D48" s="62" t="s">
        <v>155</v>
      </c>
      <c r="E48" s="77" t="s">
        <v>156</v>
      </c>
      <c r="F48" s="55" t="s">
        <v>145</v>
      </c>
      <c r="G48" s="57" t="s">
        <v>157</v>
      </c>
      <c r="H48" s="57" t="s">
        <v>83</v>
      </c>
      <c r="I48" s="69">
        <v>70</v>
      </c>
      <c r="J48" s="69">
        <v>124</v>
      </c>
      <c r="K48" s="69">
        <v>170</v>
      </c>
      <c r="L48" s="69">
        <v>210</v>
      </c>
      <c r="M48" s="51">
        <f>L48+K48+J48</f>
        <v>504</v>
      </c>
      <c r="N48" s="59" t="s">
        <v>158</v>
      </c>
      <c r="O48" s="57" t="s">
        <v>23</v>
      </c>
      <c r="P48" s="40">
        <v>50</v>
      </c>
      <c r="Q48" s="40">
        <v>55</v>
      </c>
      <c r="R48" s="43">
        <v>55</v>
      </c>
      <c r="S48" s="49" t="s">
        <v>183</v>
      </c>
      <c r="T48" s="61" t="s">
        <v>29</v>
      </c>
    </row>
    <row r="49" spans="1:68" ht="12.75" customHeight="1" x14ac:dyDescent="0.35">
      <c r="A49" s="105"/>
      <c r="B49" s="106"/>
      <c r="C49" s="98" t="s">
        <v>90</v>
      </c>
      <c r="D49" s="170"/>
      <c r="E49" s="170"/>
      <c r="F49" s="170"/>
      <c r="G49" s="170"/>
      <c r="H49" s="170"/>
      <c r="I49" s="27">
        <f>SUM(I47:I48)</f>
        <v>275</v>
      </c>
      <c r="J49" s="27">
        <f>SUM(J47:J48)</f>
        <v>224</v>
      </c>
      <c r="K49" s="27">
        <f>SUM(K47:K48)</f>
        <v>170</v>
      </c>
      <c r="L49" s="27">
        <f>SUM(L47:L48)</f>
        <v>210</v>
      </c>
      <c r="M49" s="27">
        <f>SUM(J49:L49)</f>
        <v>604</v>
      </c>
      <c r="N49" s="178"/>
      <c r="O49" s="179"/>
      <c r="P49" s="179"/>
      <c r="Q49" s="179"/>
      <c r="R49" s="179"/>
      <c r="S49" s="179"/>
      <c r="T49" s="179"/>
    </row>
    <row r="50" spans="1:68" ht="12.75" customHeight="1" x14ac:dyDescent="0.35">
      <c r="A50" s="105"/>
      <c r="B50" s="107" t="s">
        <v>91</v>
      </c>
      <c r="C50" s="107"/>
      <c r="D50" s="107"/>
      <c r="E50" s="107"/>
      <c r="F50" s="107"/>
      <c r="G50" s="107"/>
      <c r="H50" s="107"/>
      <c r="I50" s="167">
        <f>I49+I46+I39</f>
        <v>2183.6</v>
      </c>
      <c r="J50" s="167">
        <f>J49+J46+J39</f>
        <v>2699.1</v>
      </c>
      <c r="K50" s="167">
        <f>K49+K46+K39</f>
        <v>2420</v>
      </c>
      <c r="L50" s="167">
        <f>L49+L46+L39</f>
        <v>2510</v>
      </c>
      <c r="M50" s="167">
        <f>M49+M46+M39</f>
        <v>7629.1</v>
      </c>
      <c r="N50" s="180" t="s">
        <v>24</v>
      </c>
      <c r="O50" s="181"/>
      <c r="P50" s="181"/>
      <c r="Q50" s="181"/>
      <c r="R50" s="181"/>
      <c r="S50" s="182"/>
      <c r="T50" s="177" t="s">
        <v>24</v>
      </c>
    </row>
    <row r="51" spans="1:68" ht="12.75" customHeight="1" x14ac:dyDescent="0.35">
      <c r="A51" s="105"/>
      <c r="B51" s="107"/>
      <c r="C51" s="107"/>
      <c r="D51" s="107"/>
      <c r="E51" s="107"/>
      <c r="F51" s="107"/>
      <c r="G51" s="107"/>
      <c r="H51" s="107"/>
      <c r="I51" s="167"/>
      <c r="J51" s="167"/>
      <c r="K51" s="167"/>
      <c r="L51" s="167"/>
      <c r="M51" s="167"/>
      <c r="N51" s="183"/>
      <c r="O51" s="184"/>
      <c r="P51" s="184"/>
      <c r="Q51" s="184"/>
      <c r="R51" s="184"/>
      <c r="S51" s="185"/>
      <c r="T51" s="177"/>
    </row>
    <row r="52" spans="1:68" ht="48" customHeight="1" x14ac:dyDescent="0.35">
      <c r="A52" s="105" t="s">
        <v>92</v>
      </c>
      <c r="B52" s="106" t="s">
        <v>93</v>
      </c>
      <c r="C52" s="56" t="s">
        <v>94</v>
      </c>
      <c r="D52" s="47" t="s">
        <v>95</v>
      </c>
      <c r="E52" s="47" t="s">
        <v>96</v>
      </c>
      <c r="F52" s="55" t="s">
        <v>145</v>
      </c>
      <c r="G52" s="56" t="s">
        <v>21</v>
      </c>
      <c r="H52" s="56" t="s">
        <v>83</v>
      </c>
      <c r="I52" s="51">
        <v>5</v>
      </c>
      <c r="J52" s="51">
        <v>5</v>
      </c>
      <c r="K52" s="51">
        <v>5</v>
      </c>
      <c r="L52" s="51">
        <v>5</v>
      </c>
      <c r="M52" s="51">
        <f>L52+K52+J52</f>
        <v>15</v>
      </c>
      <c r="N52" s="60" t="s">
        <v>128</v>
      </c>
      <c r="O52" s="56" t="s">
        <v>23</v>
      </c>
      <c r="P52" s="40">
        <v>3</v>
      </c>
      <c r="Q52" s="40">
        <v>3</v>
      </c>
      <c r="R52" s="43">
        <v>3</v>
      </c>
      <c r="S52" s="50" t="s">
        <v>83</v>
      </c>
      <c r="T52" s="61" t="s">
        <v>123</v>
      </c>
    </row>
    <row r="53" spans="1:68" ht="12.75" customHeight="1" x14ac:dyDescent="0.35">
      <c r="A53" s="105"/>
      <c r="B53" s="106"/>
      <c r="C53" s="98" t="s">
        <v>98</v>
      </c>
      <c r="D53" s="98"/>
      <c r="E53" s="98"/>
      <c r="F53" s="98"/>
      <c r="G53" s="98"/>
      <c r="H53" s="98"/>
      <c r="I53" s="27">
        <f>SUM(I52:I52)</f>
        <v>5</v>
      </c>
      <c r="J53" s="27">
        <f>SUM(J52:J52)</f>
        <v>5</v>
      </c>
      <c r="K53" s="27">
        <f>SUM(K52:K52)</f>
        <v>5</v>
      </c>
      <c r="L53" s="27">
        <f>SUM(L52:L52)</f>
        <v>5</v>
      </c>
      <c r="M53" s="27">
        <f>SUM(J53:L53)</f>
        <v>15</v>
      </c>
      <c r="N53" s="9" t="s">
        <v>24</v>
      </c>
      <c r="O53" s="10" t="s">
        <v>24</v>
      </c>
      <c r="P53" s="6" t="s">
        <v>24</v>
      </c>
      <c r="Q53" s="6" t="s">
        <v>24</v>
      </c>
      <c r="R53" s="6" t="s">
        <v>24</v>
      </c>
      <c r="S53" s="11" t="s">
        <v>24</v>
      </c>
      <c r="T53" s="12" t="s">
        <v>24</v>
      </c>
    </row>
    <row r="54" spans="1:68" ht="12.75" customHeight="1" x14ac:dyDescent="0.35">
      <c r="A54" s="105"/>
      <c r="B54" s="107" t="s">
        <v>99</v>
      </c>
      <c r="C54" s="107"/>
      <c r="D54" s="107"/>
      <c r="E54" s="107"/>
      <c r="F54" s="107"/>
      <c r="G54" s="107"/>
      <c r="H54" s="107"/>
      <c r="I54" s="29">
        <f>SUM(I53)</f>
        <v>5</v>
      </c>
      <c r="J54" s="29">
        <f>SUM(J53)</f>
        <v>5</v>
      </c>
      <c r="K54" s="29">
        <f>SUM(K53)</f>
        <v>5</v>
      </c>
      <c r="L54" s="29">
        <f>SUM(L53)</f>
        <v>5</v>
      </c>
      <c r="M54" s="29">
        <f>SUM(J54:L54)</f>
        <v>15</v>
      </c>
      <c r="N54" s="13" t="s">
        <v>24</v>
      </c>
      <c r="O54" s="14" t="s">
        <v>24</v>
      </c>
      <c r="P54" s="15" t="s">
        <v>24</v>
      </c>
      <c r="Q54" s="15" t="s">
        <v>24</v>
      </c>
      <c r="R54" s="15" t="s">
        <v>24</v>
      </c>
      <c r="S54" s="16" t="s">
        <v>24</v>
      </c>
      <c r="T54" s="46" t="s">
        <v>24</v>
      </c>
    </row>
    <row r="55" spans="1:68" ht="51" customHeight="1" x14ac:dyDescent="0.35">
      <c r="A55" s="105" t="s">
        <v>100</v>
      </c>
      <c r="B55" s="106" t="s">
        <v>101</v>
      </c>
      <c r="C55" s="44" t="s">
        <v>102</v>
      </c>
      <c r="D55" s="44" t="s">
        <v>103</v>
      </c>
      <c r="E55" s="44" t="s">
        <v>104</v>
      </c>
      <c r="F55" s="55" t="s">
        <v>145</v>
      </c>
      <c r="G55" s="44" t="s">
        <v>21</v>
      </c>
      <c r="H55" s="44" t="s">
        <v>83</v>
      </c>
      <c r="I55" s="71">
        <v>3</v>
      </c>
      <c r="J55" s="71">
        <v>3</v>
      </c>
      <c r="K55" s="71">
        <v>3</v>
      </c>
      <c r="L55" s="71">
        <v>3</v>
      </c>
      <c r="M55" s="51">
        <f>L55+K55+J55</f>
        <v>9</v>
      </c>
      <c r="N55" s="44" t="s">
        <v>105</v>
      </c>
      <c r="O55" s="44" t="s">
        <v>23</v>
      </c>
      <c r="P55" s="44">
        <v>25</v>
      </c>
      <c r="Q55" s="44">
        <v>25</v>
      </c>
      <c r="R55" s="43">
        <v>25</v>
      </c>
      <c r="S55" s="73" t="s">
        <v>97</v>
      </c>
      <c r="T55" s="73" t="s">
        <v>97</v>
      </c>
    </row>
    <row r="56" spans="1:68" s="3" customFormat="1" ht="11.25" customHeight="1" x14ac:dyDescent="0.35">
      <c r="A56" s="105"/>
      <c r="B56" s="106"/>
      <c r="C56" s="165" t="s">
        <v>106</v>
      </c>
      <c r="D56" s="165"/>
      <c r="E56" s="165"/>
      <c r="F56" s="165"/>
      <c r="G56" s="165"/>
      <c r="H56" s="166"/>
      <c r="I56" s="30">
        <f>SUM(I55)</f>
        <v>3</v>
      </c>
      <c r="J56" s="30">
        <f>SUM(J55)</f>
        <v>3</v>
      </c>
      <c r="K56" s="30">
        <f>SUM(K55)</f>
        <v>3</v>
      </c>
      <c r="L56" s="30">
        <f>SUM(L55)</f>
        <v>3</v>
      </c>
      <c r="M56" s="30">
        <f>SUM(M55)</f>
        <v>9</v>
      </c>
      <c r="N56" s="39"/>
      <c r="O56" s="39"/>
      <c r="P56" s="39"/>
      <c r="Q56" s="39"/>
      <c r="R56" s="39"/>
      <c r="S56" s="39"/>
      <c r="T56" s="39"/>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ht="12.75" customHeight="1" x14ac:dyDescent="0.35">
      <c r="A57" s="105"/>
      <c r="B57" s="164" t="s">
        <v>107</v>
      </c>
      <c r="C57" s="164"/>
      <c r="D57" s="164"/>
      <c r="E57" s="164"/>
      <c r="F57" s="164"/>
      <c r="G57" s="164"/>
      <c r="H57" s="164"/>
      <c r="I57" s="31">
        <f>SUM(I55)</f>
        <v>3</v>
      </c>
      <c r="J57" s="31">
        <f>SUM(J55)</f>
        <v>3</v>
      </c>
      <c r="K57" s="31">
        <f>SUM(K55)</f>
        <v>3</v>
      </c>
      <c r="L57" s="31">
        <f>SUM(L55)</f>
        <v>3</v>
      </c>
      <c r="M57" s="32">
        <f>SUM(M55)</f>
        <v>9</v>
      </c>
      <c r="N57" s="17" t="s">
        <v>24</v>
      </c>
      <c r="O57" s="18" t="s">
        <v>24</v>
      </c>
      <c r="P57" s="19" t="s">
        <v>24</v>
      </c>
      <c r="Q57" s="19" t="s">
        <v>24</v>
      </c>
      <c r="R57" s="19" t="s">
        <v>24</v>
      </c>
      <c r="S57" s="20" t="s">
        <v>24</v>
      </c>
      <c r="T57" s="46" t="s">
        <v>24</v>
      </c>
    </row>
    <row r="58" spans="1:68" ht="45" customHeight="1" x14ac:dyDescent="0.35">
      <c r="A58" s="105"/>
      <c r="B58" s="176"/>
      <c r="C58" s="56" t="s">
        <v>125</v>
      </c>
      <c r="D58" s="47" t="s">
        <v>125</v>
      </c>
      <c r="E58" s="47" t="s">
        <v>125</v>
      </c>
      <c r="F58" s="55" t="s">
        <v>125</v>
      </c>
      <c r="G58" s="56" t="s">
        <v>125</v>
      </c>
      <c r="H58" s="56" t="s">
        <v>125</v>
      </c>
      <c r="I58" s="58" t="s">
        <v>125</v>
      </c>
      <c r="J58" s="58" t="s">
        <v>125</v>
      </c>
      <c r="K58" s="58" t="s">
        <v>125</v>
      </c>
      <c r="L58" s="58" t="s">
        <v>126</v>
      </c>
      <c r="M58" s="51" t="s">
        <v>125</v>
      </c>
      <c r="N58" s="60" t="s">
        <v>125</v>
      </c>
      <c r="O58" s="56" t="s">
        <v>125</v>
      </c>
      <c r="P58" s="44" t="s">
        <v>125</v>
      </c>
      <c r="Q58" s="44" t="s">
        <v>125</v>
      </c>
      <c r="R58" s="44" t="s">
        <v>125</v>
      </c>
      <c r="S58" s="72" t="s">
        <v>125</v>
      </c>
      <c r="T58" s="56" t="s">
        <v>125</v>
      </c>
    </row>
    <row r="59" spans="1:68" ht="12" customHeight="1" x14ac:dyDescent="0.35">
      <c r="A59" s="105"/>
      <c r="B59" s="176"/>
      <c r="C59" s="172" t="s">
        <v>108</v>
      </c>
      <c r="D59" s="172"/>
      <c r="E59" s="172"/>
      <c r="F59" s="172"/>
      <c r="G59" s="172"/>
      <c r="H59" s="173"/>
      <c r="I59" s="33">
        <f>SUM(I58:I58)</f>
        <v>0</v>
      </c>
      <c r="J59" s="33">
        <f>SUM(J58:J58)</f>
        <v>0</v>
      </c>
      <c r="K59" s="33">
        <f>SUM(K58:K58)</f>
        <v>0</v>
      </c>
      <c r="L59" s="33">
        <f>SUM(L58:L58)</f>
        <v>0</v>
      </c>
      <c r="M59" s="33">
        <f>SUM(M58:M58)</f>
        <v>0</v>
      </c>
      <c r="N59" s="11"/>
      <c r="O59" s="11" t="s">
        <v>24</v>
      </c>
      <c r="P59" s="11" t="s">
        <v>24</v>
      </c>
      <c r="Q59" s="11" t="s">
        <v>24</v>
      </c>
      <c r="R59" s="11" t="s">
        <v>24</v>
      </c>
      <c r="S59" s="11" t="s">
        <v>24</v>
      </c>
      <c r="T59" s="21" t="s">
        <v>24</v>
      </c>
    </row>
    <row r="60" spans="1:68" ht="12" customHeight="1" thickBot="1" x14ac:dyDescent="0.4">
      <c r="A60" s="105"/>
      <c r="B60" s="174" t="s">
        <v>109</v>
      </c>
      <c r="C60" s="174"/>
      <c r="D60" s="174"/>
      <c r="E60" s="174"/>
      <c r="F60" s="174"/>
      <c r="G60" s="174"/>
      <c r="H60" s="174"/>
      <c r="I60" s="34">
        <f>SUM(I59)</f>
        <v>0</v>
      </c>
      <c r="J60" s="34">
        <f>SUM(J59)</f>
        <v>0</v>
      </c>
      <c r="K60" s="34">
        <f>K59</f>
        <v>0</v>
      </c>
      <c r="L60" s="34">
        <f>L59</f>
        <v>0</v>
      </c>
      <c r="M60" s="34">
        <f>M59</f>
        <v>0</v>
      </c>
      <c r="N60" s="22"/>
      <c r="O60" s="22" t="s">
        <v>24</v>
      </c>
      <c r="P60" s="22" t="s">
        <v>24</v>
      </c>
      <c r="Q60" s="22" t="s">
        <v>24</v>
      </c>
      <c r="R60" s="22" t="s">
        <v>24</v>
      </c>
      <c r="S60" s="22" t="s">
        <v>24</v>
      </c>
      <c r="T60" s="23" t="s">
        <v>24</v>
      </c>
    </row>
    <row r="61" spans="1:68" ht="12" customHeight="1" x14ac:dyDescent="0.35">
      <c r="A61" s="175"/>
      <c r="B61" s="175"/>
      <c r="C61" s="175"/>
      <c r="D61" s="175"/>
    </row>
    <row r="62" spans="1:68" ht="12" customHeight="1" x14ac:dyDescent="0.35">
      <c r="A62" s="171"/>
      <c r="B62" s="171"/>
      <c r="C62" s="171"/>
      <c r="D62" s="171"/>
    </row>
    <row r="64" spans="1:68" ht="12" customHeight="1" x14ac:dyDescent="0.35">
      <c r="A64" s="175"/>
      <c r="B64" s="175"/>
      <c r="C64" s="175"/>
      <c r="D64" s="175"/>
    </row>
    <row r="65" spans="1:4" ht="12" customHeight="1" x14ac:dyDescent="0.35">
      <c r="A65" s="171"/>
      <c r="B65" s="171"/>
      <c r="C65" s="171"/>
      <c r="D65" s="171"/>
    </row>
    <row r="67" spans="1:4" ht="12" customHeight="1" x14ac:dyDescent="0.35">
      <c r="A67" s="175"/>
      <c r="B67" s="175"/>
      <c r="C67" s="175"/>
      <c r="D67" s="175"/>
    </row>
    <row r="68" spans="1:4" ht="12" customHeight="1" x14ac:dyDescent="0.35">
      <c r="A68" s="171"/>
      <c r="B68" s="171"/>
      <c r="C68" s="171"/>
      <c r="D68" s="171"/>
    </row>
  </sheetData>
  <autoFilter ref="A8:T60" xr:uid="{00000000-0009-0000-0000-000000000000}"/>
  <mergeCells count="134">
    <mergeCell ref="S21:S25"/>
    <mergeCell ref="T21:T25"/>
    <mergeCell ref="S17:S18"/>
    <mergeCell ref="S19:S20"/>
    <mergeCell ref="I19:I20"/>
    <mergeCell ref="I17:I18"/>
    <mergeCell ref="N21:N22"/>
    <mergeCell ref="O21:O22"/>
    <mergeCell ref="P21:P22"/>
    <mergeCell ref="Q21:Q22"/>
    <mergeCell ref="R21:R22"/>
    <mergeCell ref="I21:I25"/>
    <mergeCell ref="J21:J25"/>
    <mergeCell ref="K21:K25"/>
    <mergeCell ref="L21:L25"/>
    <mergeCell ref="M21:M25"/>
    <mergeCell ref="M50:M51"/>
    <mergeCell ref="T50:T51"/>
    <mergeCell ref="N49:T49"/>
    <mergeCell ref="N50:S51"/>
    <mergeCell ref="M40:M44"/>
    <mergeCell ref="A52:A54"/>
    <mergeCell ref="B52:B53"/>
    <mergeCell ref="C53:H53"/>
    <mergeCell ref="B54:H54"/>
    <mergeCell ref="L40:L44"/>
    <mergeCell ref="C40:C44"/>
    <mergeCell ref="D40:D44"/>
    <mergeCell ref="E40:E44"/>
    <mergeCell ref="F40:F44"/>
    <mergeCell ref="G40:G44"/>
    <mergeCell ref="H40:H44"/>
    <mergeCell ref="I40:I44"/>
    <mergeCell ref="J40:J44"/>
    <mergeCell ref="K40:K44"/>
    <mergeCell ref="S40:S44"/>
    <mergeCell ref="T40:T44"/>
    <mergeCell ref="A68:D68"/>
    <mergeCell ref="C59:H59"/>
    <mergeCell ref="B60:H60"/>
    <mergeCell ref="A61:D61"/>
    <mergeCell ref="A62:D62"/>
    <mergeCell ref="A64:D64"/>
    <mergeCell ref="A65:D65"/>
    <mergeCell ref="A58:A60"/>
    <mergeCell ref="B58:B59"/>
    <mergeCell ref="A67:D67"/>
    <mergeCell ref="A55:A57"/>
    <mergeCell ref="B57:H57"/>
    <mergeCell ref="B55:B56"/>
    <mergeCell ref="C56:H56"/>
    <mergeCell ref="I50:I51"/>
    <mergeCell ref="J50:J51"/>
    <mergeCell ref="K50:K51"/>
    <mergeCell ref="L50:L51"/>
    <mergeCell ref="A38:A51"/>
    <mergeCell ref="B38:B39"/>
    <mergeCell ref="C39:H39"/>
    <mergeCell ref="C49:H49"/>
    <mergeCell ref="B40:B46"/>
    <mergeCell ref="B47:B49"/>
    <mergeCell ref="C46:H46"/>
    <mergeCell ref="B50:H51"/>
    <mergeCell ref="C27:H27"/>
    <mergeCell ref="C29:H29"/>
    <mergeCell ref="C36:H36"/>
    <mergeCell ref="C21:C25"/>
    <mergeCell ref="D21:D25"/>
    <mergeCell ref="E21:E25"/>
    <mergeCell ref="F21:F25"/>
    <mergeCell ref="G21:G25"/>
    <mergeCell ref="H21:H25"/>
    <mergeCell ref="N13:T13"/>
    <mergeCell ref="Q19:Q20"/>
    <mergeCell ref="O19:O20"/>
    <mergeCell ref="N17:N18"/>
    <mergeCell ref="J17:J18"/>
    <mergeCell ref="R19:R20"/>
    <mergeCell ref="R17:R18"/>
    <mergeCell ref="O17:O18"/>
    <mergeCell ref="P17:P18"/>
    <mergeCell ref="Q17:Q18"/>
    <mergeCell ref="M17:M18"/>
    <mergeCell ref="K17:K18"/>
    <mergeCell ref="L17:L18"/>
    <mergeCell ref="P19:P20"/>
    <mergeCell ref="J19:J20"/>
    <mergeCell ref="K19:K20"/>
    <mergeCell ref="L19:L20"/>
    <mergeCell ref="N19:N20"/>
    <mergeCell ref="M19:M20"/>
    <mergeCell ref="T17:T18"/>
    <mergeCell ref="T19:T20"/>
    <mergeCell ref="C1:T2"/>
    <mergeCell ref="T5:T7"/>
    <mergeCell ref="N5:N7"/>
    <mergeCell ref="O5:O7"/>
    <mergeCell ref="I4:I6"/>
    <mergeCell ref="S5:S6"/>
    <mergeCell ref="C6:C7"/>
    <mergeCell ref="D6:D7"/>
    <mergeCell ref="E6:E7"/>
    <mergeCell ref="F6:F7"/>
    <mergeCell ref="H4:H7"/>
    <mergeCell ref="J4:M5"/>
    <mergeCell ref="N4:R4"/>
    <mergeCell ref="S4:T4"/>
    <mergeCell ref="P5:P7"/>
    <mergeCell ref="Q5:Q7"/>
    <mergeCell ref="R5:R7"/>
    <mergeCell ref="A4:A7"/>
    <mergeCell ref="B4:B7"/>
    <mergeCell ref="C4:E5"/>
    <mergeCell ref="F4:F5"/>
    <mergeCell ref="G4:G7"/>
    <mergeCell ref="C13:H13"/>
    <mergeCell ref="E17:E18"/>
    <mergeCell ref="F17:F18"/>
    <mergeCell ref="G17:G18"/>
    <mergeCell ref="H17:H18"/>
    <mergeCell ref="A9:A37"/>
    <mergeCell ref="B9:B13"/>
    <mergeCell ref="B14:B27"/>
    <mergeCell ref="C19:C20"/>
    <mergeCell ref="B37:H37"/>
    <mergeCell ref="B30:B33"/>
    <mergeCell ref="C33:H33"/>
    <mergeCell ref="D19:D20"/>
    <mergeCell ref="E19:E20"/>
    <mergeCell ref="F19:F20"/>
    <mergeCell ref="G19:G20"/>
    <mergeCell ref="H19:H20"/>
    <mergeCell ref="C17:C18"/>
    <mergeCell ref="D17:D18"/>
  </mergeCells>
  <pageMargins left="0.74803149606299213" right="0.74803149606299213" top="0.98425196850393704" bottom="0.98425196850393704" header="0.51181102362204722" footer="0.51181102362204722"/>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05 Saugios ir švarios gyvena...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Uršulia Seniut</cp:lastModifiedBy>
  <cp:lastPrinted>2023-01-19T06:59:41Z</cp:lastPrinted>
  <dcterms:created xsi:type="dcterms:W3CDTF">2017-03-20T14:28:48Z</dcterms:created>
  <dcterms:modified xsi:type="dcterms:W3CDTF">2023-07-04T13:02:20Z</dcterms:modified>
</cp:coreProperties>
</file>