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Šios_darbaknygės"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B5223713-3855-4257-8F10-CB91C57E623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a priedas" sheetId="3" r:id="rId1"/>
  </sheets>
  <definedNames>
    <definedName name="_xlnm.Print_Area" localSheetId="0">'2a priedas'!$A$1:$G$275</definedName>
    <definedName name="_xlnm.Print_Titles" localSheetId="0">'2a priedas'!$8:$11</definedName>
  </definedNames>
  <calcPr calcId="191029"/>
</workbook>
</file>

<file path=xl/calcChain.xml><?xml version="1.0" encoding="utf-8"?>
<calcChain xmlns="http://schemas.openxmlformats.org/spreadsheetml/2006/main">
  <c r="D77" i="3" l="1"/>
  <c r="D83" i="3"/>
  <c r="D89" i="3"/>
  <c r="D95" i="3"/>
  <c r="D100" i="3"/>
  <c r="D105" i="3"/>
  <c r="D111" i="3"/>
  <c r="D117" i="3"/>
  <c r="D123" i="3"/>
  <c r="D128" i="3"/>
  <c r="D133" i="3"/>
  <c r="D139" i="3"/>
  <c r="D149" i="3"/>
  <c r="D154" i="3"/>
  <c r="D164" i="3"/>
  <c r="D171" i="3"/>
  <c r="E154" i="3"/>
  <c r="F154" i="3"/>
  <c r="G154" i="3"/>
  <c r="E83" i="3"/>
  <c r="F83" i="3"/>
  <c r="G83" i="3"/>
  <c r="E77" i="3"/>
  <c r="F77" i="3"/>
  <c r="G77" i="3"/>
  <c r="E72" i="3"/>
  <c r="F72" i="3"/>
  <c r="G72" i="3"/>
  <c r="D72" i="3"/>
  <c r="E67" i="3"/>
  <c r="F67" i="3"/>
  <c r="G67" i="3"/>
  <c r="D67" i="3"/>
  <c r="E62" i="3"/>
  <c r="F62" i="3"/>
  <c r="G62" i="3"/>
  <c r="D62" i="3"/>
  <c r="E57" i="3"/>
  <c r="F57" i="3"/>
  <c r="G57" i="3"/>
  <c r="D57" i="3"/>
  <c r="E52" i="3"/>
  <c r="F52" i="3"/>
  <c r="G52" i="3"/>
  <c r="D52" i="3"/>
  <c r="E47" i="3"/>
  <c r="F47" i="3"/>
  <c r="G47" i="3"/>
  <c r="D47" i="3"/>
  <c r="E42" i="3"/>
  <c r="F42" i="3"/>
  <c r="G42" i="3"/>
  <c r="D42" i="3"/>
  <c r="E37" i="3"/>
  <c r="F37" i="3"/>
  <c r="G37" i="3"/>
  <c r="D37" i="3"/>
  <c r="E32" i="3"/>
  <c r="F32" i="3"/>
  <c r="G32" i="3"/>
  <c r="D32" i="3"/>
  <c r="E27" i="3"/>
  <c r="F27" i="3"/>
  <c r="G27" i="3"/>
  <c r="D27" i="3"/>
  <c r="E22" i="3"/>
  <c r="F22" i="3"/>
  <c r="G22" i="3"/>
  <c r="D22" i="3"/>
  <c r="E17" i="3"/>
  <c r="F17" i="3"/>
  <c r="G17" i="3"/>
  <c r="D17" i="3"/>
  <c r="D268" i="3"/>
  <c r="E171" i="3"/>
  <c r="F171" i="3"/>
  <c r="G171" i="3"/>
  <c r="E159" i="3"/>
  <c r="F159" i="3"/>
  <c r="G159" i="3"/>
  <c r="D159" i="3"/>
  <c r="E139" i="3"/>
  <c r="F139" i="3"/>
  <c r="G139" i="3"/>
  <c r="E128" i="3"/>
  <c r="F128" i="3"/>
  <c r="G128" i="3"/>
  <c r="E270" i="3"/>
  <c r="F270" i="3"/>
  <c r="G270" i="3"/>
  <c r="D270" i="3"/>
  <c r="E133" i="3"/>
  <c r="F133" i="3"/>
  <c r="G133" i="3"/>
  <c r="E111" i="3"/>
  <c r="F111" i="3"/>
  <c r="G111" i="3"/>
  <c r="E89" i="3"/>
  <c r="F89" i="3"/>
  <c r="G89" i="3"/>
  <c r="E267" i="3"/>
  <c r="F267" i="3"/>
  <c r="G267" i="3"/>
  <c r="D267" i="3"/>
  <c r="E263" i="3" l="1"/>
  <c r="F263" i="3"/>
  <c r="G263" i="3"/>
  <c r="D263" i="3"/>
  <c r="E260" i="3"/>
  <c r="F260" i="3"/>
  <c r="G260" i="3"/>
  <c r="D260" i="3"/>
  <c r="E257" i="3"/>
  <c r="F257" i="3"/>
  <c r="G257" i="3"/>
  <c r="D257" i="3"/>
  <c r="E254" i="3"/>
  <c r="F254" i="3"/>
  <c r="G254" i="3"/>
  <c r="D254" i="3"/>
  <c r="E251" i="3"/>
  <c r="F251" i="3"/>
  <c r="G251" i="3"/>
  <c r="D251" i="3"/>
  <c r="E246" i="3"/>
  <c r="F246" i="3"/>
  <c r="G246" i="3"/>
  <c r="D246" i="3"/>
  <c r="E241" i="3"/>
  <c r="F241" i="3"/>
  <c r="G241" i="3"/>
  <c r="D241" i="3"/>
  <c r="E236" i="3"/>
  <c r="F236" i="3"/>
  <c r="G236" i="3"/>
  <c r="D236" i="3"/>
  <c r="E232" i="3"/>
  <c r="F232" i="3"/>
  <c r="G232" i="3"/>
  <c r="D232" i="3"/>
  <c r="E228" i="3"/>
  <c r="F228" i="3"/>
  <c r="G228" i="3"/>
  <c r="D228" i="3"/>
  <c r="E223" i="3"/>
  <c r="F223" i="3"/>
  <c r="G223" i="3"/>
  <c r="D223" i="3"/>
  <c r="E219" i="3"/>
  <c r="F219" i="3"/>
  <c r="G219" i="3"/>
  <c r="D219" i="3"/>
  <c r="E215" i="3"/>
  <c r="F215" i="3"/>
  <c r="G215" i="3"/>
  <c r="D215" i="3"/>
  <c r="E210" i="3"/>
  <c r="F210" i="3"/>
  <c r="G210" i="3"/>
  <c r="D210" i="3"/>
  <c r="E206" i="3"/>
  <c r="F206" i="3"/>
  <c r="G206" i="3"/>
  <c r="D206" i="3"/>
  <c r="E202" i="3"/>
  <c r="F202" i="3"/>
  <c r="G202" i="3"/>
  <c r="D202" i="3"/>
  <c r="E198" i="3"/>
  <c r="F198" i="3"/>
  <c r="G198" i="3"/>
  <c r="D198" i="3"/>
  <c r="E194" i="3"/>
  <c r="F194" i="3"/>
  <c r="G194" i="3"/>
  <c r="D194" i="3"/>
  <c r="E189" i="3"/>
  <c r="F189" i="3"/>
  <c r="G189" i="3"/>
  <c r="D189" i="3"/>
  <c r="E185" i="3"/>
  <c r="F185" i="3"/>
  <c r="G185" i="3"/>
  <c r="D185" i="3"/>
  <c r="E180" i="3"/>
  <c r="F180" i="3"/>
  <c r="G180" i="3"/>
  <c r="D180" i="3"/>
  <c r="F176" i="3" l="1"/>
  <c r="D176" i="3"/>
  <c r="E149" i="3"/>
  <c r="E144" i="3"/>
  <c r="D144" i="3"/>
  <c r="D265" i="3" l="1"/>
  <c r="E269" i="3" l="1"/>
  <c r="F269" i="3"/>
  <c r="G269" i="3"/>
  <c r="D269" i="3"/>
  <c r="E266" i="3"/>
  <c r="F266" i="3"/>
  <c r="G266" i="3"/>
  <c r="D266" i="3"/>
  <c r="D264" i="3" s="1"/>
  <c r="E265" i="3"/>
  <c r="F265" i="3"/>
  <c r="G265" i="3"/>
  <c r="E123" i="3" l="1"/>
  <c r="F123" i="3"/>
  <c r="G123" i="3"/>
  <c r="E117" i="3"/>
  <c r="F117" i="3"/>
  <c r="G117" i="3"/>
  <c r="E105" i="3"/>
  <c r="F105" i="3"/>
  <c r="G105" i="3"/>
  <c r="E100" i="3"/>
  <c r="F100" i="3"/>
  <c r="G100" i="3"/>
  <c r="E95" i="3"/>
  <c r="F95" i="3"/>
  <c r="G95" i="3"/>
  <c r="G176" i="3" l="1"/>
  <c r="E176" i="3"/>
  <c r="G164" i="3"/>
  <c r="F164" i="3"/>
  <c r="E164" i="3"/>
  <c r="G149" i="3"/>
  <c r="F149" i="3"/>
  <c r="G144" i="3"/>
  <c r="F144" i="3"/>
  <c r="E268" i="3" l="1"/>
  <c r="E264" i="3" s="1"/>
  <c r="F268" i="3"/>
  <c r="F264" i="3" s="1"/>
  <c r="G268" i="3"/>
  <c r="G264" i="3" s="1"/>
</calcChain>
</file>

<file path=xl/sharedStrings.xml><?xml version="1.0" encoding="utf-8"?>
<sst xmlns="http://schemas.openxmlformats.org/spreadsheetml/2006/main" count="379" uniqueCount="135">
  <si>
    <t>Iš jų</t>
  </si>
  <si>
    <t>Išlaidoms</t>
  </si>
  <si>
    <t>Iš viso</t>
  </si>
  <si>
    <t>Iš jų : darbo užmok.</t>
  </si>
  <si>
    <t>Turtui įsigyti</t>
  </si>
  <si>
    <t>Iš viso:</t>
  </si>
  <si>
    <t>Asignavimai</t>
  </si>
  <si>
    <t>Asignavimo valdytojai</t>
  </si>
  <si>
    <t>Eil. Nr.</t>
  </si>
  <si>
    <t>1.</t>
  </si>
  <si>
    <t>Biudžetinių įstaigų pajamos programoms finansuoti</t>
  </si>
  <si>
    <t>Iš viso :</t>
  </si>
  <si>
    <t>2.</t>
  </si>
  <si>
    <t>3.</t>
  </si>
  <si>
    <t>Avižienių gimnazija</t>
  </si>
  <si>
    <t>Bezdonių Julijaus Slovackio gimnazija</t>
  </si>
  <si>
    <t>Buivydžių Tadeušo Konvickio gimnazija</t>
  </si>
  <si>
    <t>Egliškių šv. Jono Bosko gimnazija</t>
  </si>
  <si>
    <t>4.</t>
  </si>
  <si>
    <t>5.</t>
  </si>
  <si>
    <t>Juodšilių šv. Uršulės Leduchovskos gimnazija</t>
  </si>
  <si>
    <t>6.</t>
  </si>
  <si>
    <t>Kalvelių ,,Aušros“ gimnazija</t>
  </si>
  <si>
    <t>7.</t>
  </si>
  <si>
    <t>Kalvelių Stanislavo Moniuškos gimnazija</t>
  </si>
  <si>
    <t>8.</t>
  </si>
  <si>
    <t>Lavoriškių Stepono Batoro gimnazija</t>
  </si>
  <si>
    <t>9.</t>
  </si>
  <si>
    <t>Maišiagalos kun. Juzefo Obrembskio gimnazija</t>
  </si>
  <si>
    <t>10.</t>
  </si>
  <si>
    <t>Maišiagalos Lietuvos didžiojo kunigaikščio Algirdo gimnazija</t>
  </si>
  <si>
    <t>11.</t>
  </si>
  <si>
    <t>Marijampolio Meilės Lukšienės gimnazija</t>
  </si>
  <si>
    <t>12.</t>
  </si>
  <si>
    <t>Medininkų šv. Kazimiero gimnazija</t>
  </si>
  <si>
    <t>13.</t>
  </si>
  <si>
    <t>14.</t>
  </si>
  <si>
    <t>15.</t>
  </si>
  <si>
    <t>16.</t>
  </si>
  <si>
    <t>Mickūnų gimnazija</t>
  </si>
  <si>
    <t>Nemenčinės Gedimino gimnazija</t>
  </si>
  <si>
    <t>Nemenčinės Konstanto Parčevskio gimnazija</t>
  </si>
  <si>
    <t>Nemėžio šv. Rapolo Kalinausko gimnazija</t>
  </si>
  <si>
    <t>17.</t>
  </si>
  <si>
    <t>Paberžės „Verdenės“ gimnazija</t>
  </si>
  <si>
    <t>18.</t>
  </si>
  <si>
    <t>19.</t>
  </si>
  <si>
    <t>20.</t>
  </si>
  <si>
    <t>Paberžės šv. Stanislavo Kostkos gimnazija</t>
  </si>
  <si>
    <t>Pagirių gimnazija</t>
  </si>
  <si>
    <t>Rudaminos „Ryto“ gimnazija</t>
  </si>
  <si>
    <t>21.</t>
  </si>
  <si>
    <t>22.</t>
  </si>
  <si>
    <t>23.</t>
  </si>
  <si>
    <t>24.</t>
  </si>
  <si>
    <t>Rudaminos Ferdinando Ruščico gimnazija</t>
  </si>
  <si>
    <t>Rukainių gimnazija</t>
  </si>
  <si>
    <t>Valčiūnų gimnazija</t>
  </si>
  <si>
    <t>Zujūnų gimnazija</t>
  </si>
  <si>
    <t>25.</t>
  </si>
  <si>
    <t>Bezdonių  „Saulėtekio“ pagrindinė mokykla</t>
  </si>
  <si>
    <t>27.</t>
  </si>
  <si>
    <t>28.</t>
  </si>
  <si>
    <t>29.</t>
  </si>
  <si>
    <t>31.</t>
  </si>
  <si>
    <t>32.</t>
  </si>
  <si>
    <t>34.</t>
  </si>
  <si>
    <t>Eitminiškių pagrindinė mokykla</t>
  </si>
  <si>
    <t>Pakenės Česlovo Milošo pagrindinė mokykla</t>
  </si>
  <si>
    <t>Kyviškių pagrindinė mokykla</t>
  </si>
  <si>
    <t>Riešės šv. Faustinos Kovalskos pagrindinė mokykla</t>
  </si>
  <si>
    <t>Sudervės Mariano Zdziechovskio pagrindinė mokykla</t>
  </si>
  <si>
    <t>36.</t>
  </si>
  <si>
    <t>Šumsko pagrindinė mokykla</t>
  </si>
  <si>
    <t>37.</t>
  </si>
  <si>
    <t>40.</t>
  </si>
  <si>
    <t>41.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</si>
  <si>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</si>
  <si>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</si>
  <si>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</si>
  <si>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</si>
  <si>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</si>
  <si>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</si>
  <si>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</si>
  <si>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</si>
  <si>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</si>
  <si>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Avižienių vaikų lopšelis-darželis</t>
  </si>
  <si>
    <t>Kalvelių vaikų darželis</t>
  </si>
  <si>
    <t>Maišiagalos vaikų  lopšelis-darželis</t>
  </si>
  <si>
    <t>Marijampolio vaikų lopšelis-darželis</t>
  </si>
  <si>
    <t>Mickūnų vaikų lopšelis-darželis</t>
  </si>
  <si>
    <t>Nemenčinės vaikų darželis</t>
  </si>
  <si>
    <t>Nemenčinės vaikų lopšelis-darželis</t>
  </si>
  <si>
    <t>Nemėžio vaikų lopšelis-darželis</t>
  </si>
  <si>
    <t>Riešės vaikų darželis</t>
  </si>
  <si>
    <t>Rudaminos lopšelis-darželis</t>
  </si>
  <si>
    <t>Skaidiškių mokykla-darželis</t>
  </si>
  <si>
    <t>Vaidotų mokykla-darželis „Margaspalvis aitvarėlis“</t>
  </si>
  <si>
    <t>Valčiūnų vaikų lopšelis-darželis</t>
  </si>
  <si>
    <t>Rudaminos meno mokykla</t>
  </si>
  <si>
    <t>Nemenčinės muzikos mokykla</t>
  </si>
  <si>
    <t>Ugdymo reikmėms finansuoti</t>
  </si>
  <si>
    <t>Glitiškių vaikų darželis</t>
  </si>
  <si>
    <t>Kabiškių vaikų lopšelis-darželis</t>
  </si>
  <si>
    <t>Pagirių meno mokykla</t>
  </si>
  <si>
    <t>38.</t>
  </si>
  <si>
    <t>39.</t>
  </si>
  <si>
    <t>47.</t>
  </si>
  <si>
    <t>Ugdymo reikmėms finansuoti:</t>
  </si>
  <si>
    <t>Biudžetinių įstaigų pajamos programoms finansuoti:</t>
  </si>
  <si>
    <t>Vilniaus rajono savivaldybės</t>
  </si>
  <si>
    <t>2a priedas</t>
  </si>
  <si>
    <t>(tūkst.Eur)</t>
  </si>
  <si>
    <t xml:space="preserve">Europos Sąjungos lėšos </t>
  </si>
  <si>
    <t>Europos Sąjungos lėšos</t>
  </si>
  <si>
    <t>Iš viso asignavimų, iš jų:</t>
  </si>
  <si>
    <t>________________________________________________</t>
  </si>
  <si>
    <t>Europos Sąjungos lėšos:</t>
  </si>
  <si>
    <t>Savivaldybės savarankiškosioms funkcijoms finansuoti</t>
  </si>
  <si>
    <t>Savivaldybės savarankiškosioms funkcijoms finansuoti:</t>
  </si>
  <si>
    <t>Mokykloms (klasėms arba grupėms), skirtoms šalies (regiono) mokiniams, turintiems specialiųjų ugdymosi poreikių</t>
  </si>
  <si>
    <t>Mokykloms (klasėms arba grupėms), skirtoms šalies (regiono) mokiniams, turintiems specialiųjų ugdymosi poreikių:</t>
  </si>
  <si>
    <t>Pagirių  „Pelėdžiuko“ lopšelis- darželis</t>
  </si>
  <si>
    <t>Valstybinėms (perduotoms savivaldybėms) funkcijoms finansuoti</t>
  </si>
  <si>
    <t>Valstybinėms (perduotoms savivaldybėms) funkcijoms finansuoti:</t>
  </si>
  <si>
    <t>sprendimo Nr.  T3-</t>
  </si>
  <si>
    <t>Buivydiškių mokykla-darželis</t>
  </si>
  <si>
    <t>VILNIAUS RAJONO SAVIVALDYBĖS 2023 METŲ BIUDŽETO ASIGNAVIMAI PAGAL ŠVIETIMO ĮSTAIGŲ ASIGNAVIMŲ VALDYTOJUS</t>
  </si>
  <si>
    <t>Nemenčinės sporto mokykla</t>
  </si>
  <si>
    <t>26.</t>
  </si>
  <si>
    <t>30.</t>
  </si>
  <si>
    <t>33.</t>
  </si>
  <si>
    <t>35.</t>
  </si>
  <si>
    <t>42.</t>
  </si>
  <si>
    <t>tarybos 2023 m. vasario  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</si>
</sst>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 applyAlignment="1">
      <alignment horizontal="center"/>
    </xf>
    <xf numFmtId="164" fontId="4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7" fillId="2" borderId="1" xfId="0" applyFont="1" applyFill="1" applyBorder="1"/>
    <xf numFmtId="164" fontId="7" fillId="2" borderId="1" xfId="0" applyNumberFormat="1" applyFont="1" applyFill="1" applyBorder="1"/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164" fontId="8" fillId="2" borderId="1" xfId="0" applyNumberFormat="1" applyFont="1" applyFill="1" applyBorder="1"/>
    <xf numFmtId="164" fontId="8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3"/>
  <dimension ref="A1:Q427"/>
  <sheetViews>
    <sheetView tabSelected="1" topLeftCell="A235" zoomScale="85" zoomScaleNormal="85" workbookViewId="0">
      <selection activeCell="E137" sqref="E137"/>
    </sheetView>
  </sheetViews>
  <sheetFormatPr defaultColWidth="8.85546875" defaultRowHeight="15" x14ac:dyDescent="0.25"/>
  <cols>
    <col min="1" max="1" width="4.42578125" style="2" customWidth="1"/>
    <col min="2" max="2" width="19.85546875" style="2" customWidth="1"/>
    <col min="3" max="3" width="38.42578125" style="2" customWidth="1"/>
    <col min="4" max="4" width="9.28515625" style="2" customWidth="1"/>
    <col min="5" max="5" width="9" style="2" customWidth="1"/>
    <col min="6" max="6" width="9.28515625" style="2" customWidth="1"/>
    <col min="7" max="7" width="8.140625" style="2" customWidth="1"/>
    <col min="8" max="8" width="5.85546875" style="1" customWidth="1"/>
    <col min="9" max="16384" width="8.85546875" style="1"/>
  </cols>
  <sheetData>
    <row r="1" spans="1:17" s="13" customFormat="1" ht="15.75" customHeight="1" x14ac:dyDescent="0.25">
      <c r="A1" s="14"/>
      <c r="B1" s="14"/>
      <c r="C1" s="14"/>
      <c r="D1" s="25"/>
      <c r="E1" s="29" t="s">
        <v>110</v>
      </c>
      <c r="F1" s="29"/>
      <c r="G1" s="29"/>
    </row>
    <row r="2" spans="1:17" s="13" customFormat="1" ht="12" customHeight="1" x14ac:dyDescent="0.25">
      <c r="A2" s="14"/>
      <c r="B2" s="14"/>
      <c r="C2" s="14"/>
      <c r="D2" s="25"/>
      <c r="E2" s="29" t="s">
        <v>134</v>
      </c>
      <c r="F2" s="29"/>
      <c r="G2" s="29"/>
    </row>
    <row r="3" spans="1:17" s="13" customFormat="1" ht="15.75" customHeight="1" x14ac:dyDescent="0.25">
      <c r="A3" s="14"/>
      <c r="B3" s="14"/>
      <c r="C3" s="14"/>
      <c r="D3" s="25"/>
      <c r="E3" s="29" t="s">
        <v>125</v>
      </c>
      <c r="F3" s="29"/>
      <c r="G3" s="29"/>
    </row>
    <row r="4" spans="1:17" s="13" customFormat="1" ht="15.75" customHeight="1" x14ac:dyDescent="0.25">
      <c r="A4" s="14"/>
      <c r="B4" s="14"/>
      <c r="C4" s="14"/>
      <c r="D4" s="14"/>
      <c r="E4" s="29" t="s">
        <v>111</v>
      </c>
      <c r="F4" s="29"/>
      <c r="G4" s="29"/>
    </row>
    <row r="5" spans="1:17" s="13" customFormat="1" ht="15.75" x14ac:dyDescent="0.25">
      <c r="A5" s="14"/>
      <c r="B5" s="14"/>
      <c r="C5" s="14"/>
      <c r="D5" s="14"/>
      <c r="E5" s="15"/>
      <c r="F5" s="15"/>
      <c r="G5" s="15"/>
    </row>
    <row r="6" spans="1:17" s="13" customFormat="1" ht="15.75" x14ac:dyDescent="0.25">
      <c r="A6" s="14"/>
      <c r="B6" s="14"/>
      <c r="C6" s="14"/>
      <c r="D6" s="14"/>
      <c r="E6" s="15"/>
      <c r="F6" s="15"/>
      <c r="G6" s="15"/>
    </row>
    <row r="7" spans="1:17" s="5" customFormat="1" ht="29.25" customHeight="1" x14ac:dyDescent="0.25">
      <c r="A7" s="32" t="s">
        <v>127</v>
      </c>
      <c r="B7" s="33"/>
      <c r="C7" s="33"/>
      <c r="D7" s="33"/>
      <c r="E7" s="33"/>
      <c r="F7" s="33"/>
      <c r="G7" s="33"/>
    </row>
    <row r="8" spans="1:17" s="5" customFormat="1" ht="15.6" customHeight="1" x14ac:dyDescent="0.25">
      <c r="A8" s="34" t="s">
        <v>112</v>
      </c>
      <c r="B8" s="34"/>
      <c r="C8" s="34"/>
      <c r="D8" s="34"/>
      <c r="E8" s="34"/>
      <c r="F8" s="34"/>
      <c r="G8" s="34"/>
    </row>
    <row r="9" spans="1:17" s="5" customFormat="1" ht="14.45" customHeight="1" x14ac:dyDescent="0.25">
      <c r="A9" s="35" t="s">
        <v>8</v>
      </c>
      <c r="B9" s="35" t="s">
        <v>7</v>
      </c>
      <c r="C9" s="35" t="s">
        <v>6</v>
      </c>
      <c r="D9" s="35" t="s">
        <v>5</v>
      </c>
      <c r="E9" s="36" t="s">
        <v>0</v>
      </c>
      <c r="F9" s="36"/>
      <c r="G9" s="36"/>
    </row>
    <row r="10" spans="1:17" s="5" customFormat="1" ht="16.5" customHeight="1" x14ac:dyDescent="0.25">
      <c r="A10" s="35"/>
      <c r="B10" s="35"/>
      <c r="C10" s="35"/>
      <c r="D10" s="35"/>
      <c r="E10" s="37" t="s">
        <v>1</v>
      </c>
      <c r="F10" s="37"/>
      <c r="G10" s="35" t="s">
        <v>4</v>
      </c>
    </row>
    <row r="11" spans="1:17" s="5" customFormat="1" ht="45" customHeight="1" x14ac:dyDescent="0.25">
      <c r="A11" s="35"/>
      <c r="B11" s="35"/>
      <c r="C11" s="35"/>
      <c r="D11" s="35"/>
      <c r="E11" s="24" t="s">
        <v>2</v>
      </c>
      <c r="F11" s="23" t="s">
        <v>3</v>
      </c>
      <c r="G11" s="35"/>
      <c r="N11" s="3"/>
    </row>
    <row r="12" spans="1:17" s="5" customFormat="1" ht="31.15" customHeight="1" x14ac:dyDescent="0.25">
      <c r="A12" s="30" t="s">
        <v>9</v>
      </c>
      <c r="B12" s="31" t="s">
        <v>14</v>
      </c>
      <c r="C12" s="18" t="s">
        <v>118</v>
      </c>
      <c r="D12" s="17">
        <v>660.3</v>
      </c>
      <c r="E12" s="17">
        <v>660.3</v>
      </c>
      <c r="F12" s="17">
        <v>481.7</v>
      </c>
      <c r="G12" s="17">
        <v>0</v>
      </c>
      <c r="I12" s="6"/>
      <c r="J12" s="6"/>
      <c r="K12" s="6"/>
      <c r="L12" s="6"/>
      <c r="M12" s="6"/>
      <c r="N12" s="6"/>
    </row>
    <row r="13" spans="1:17" s="5" customFormat="1" ht="16.149999999999999" customHeight="1" x14ac:dyDescent="0.25">
      <c r="A13" s="30"/>
      <c r="B13" s="31"/>
      <c r="C13" s="16" t="s">
        <v>101</v>
      </c>
      <c r="D13" s="17">
        <v>1641.2</v>
      </c>
      <c r="E13" s="17">
        <v>1641.2</v>
      </c>
      <c r="F13" s="17">
        <v>1581.3</v>
      </c>
      <c r="G13" s="17">
        <v>0</v>
      </c>
      <c r="I13" s="6"/>
      <c r="M13" s="6"/>
      <c r="N13" s="6"/>
      <c r="O13" s="6"/>
      <c r="P13" s="6"/>
      <c r="Q13" s="6"/>
    </row>
    <row r="14" spans="1:17" s="5" customFormat="1" ht="31.5" x14ac:dyDescent="0.25">
      <c r="A14" s="30"/>
      <c r="B14" s="31"/>
      <c r="C14" s="18" t="s">
        <v>123</v>
      </c>
      <c r="D14" s="17">
        <v>60.3</v>
      </c>
      <c r="E14" s="17">
        <v>60.3</v>
      </c>
      <c r="F14" s="17">
        <v>0</v>
      </c>
      <c r="G14" s="17">
        <v>0</v>
      </c>
      <c r="I14" s="6"/>
      <c r="N14" s="4"/>
    </row>
    <row r="15" spans="1:17" s="5" customFormat="1" ht="31.9" customHeight="1" x14ac:dyDescent="0.25">
      <c r="A15" s="30"/>
      <c r="B15" s="31"/>
      <c r="C15" s="19" t="s">
        <v>10</v>
      </c>
      <c r="D15" s="17">
        <v>34.1</v>
      </c>
      <c r="E15" s="17">
        <v>34.1</v>
      </c>
      <c r="F15" s="17">
        <v>0</v>
      </c>
      <c r="G15" s="17">
        <v>0</v>
      </c>
      <c r="I15" s="6"/>
      <c r="N15" s="4"/>
    </row>
    <row r="16" spans="1:17" s="5" customFormat="1" ht="15.75" x14ac:dyDescent="0.25">
      <c r="A16" s="30"/>
      <c r="B16" s="31"/>
      <c r="C16" s="19" t="s">
        <v>113</v>
      </c>
      <c r="D16" s="17">
        <v>0.7</v>
      </c>
      <c r="E16" s="17">
        <v>0.7</v>
      </c>
      <c r="F16" s="17">
        <v>0.7</v>
      </c>
      <c r="G16" s="17">
        <v>0</v>
      </c>
      <c r="I16" s="6"/>
      <c r="N16" s="4"/>
    </row>
    <row r="17" spans="1:14" s="5" customFormat="1" ht="15.75" x14ac:dyDescent="0.25">
      <c r="A17" s="30"/>
      <c r="B17" s="31"/>
      <c r="C17" s="20" t="s">
        <v>11</v>
      </c>
      <c r="D17" s="21">
        <f>D12+D13+D14+D15+D16</f>
        <v>2396.6</v>
      </c>
      <c r="E17" s="21">
        <f t="shared" ref="E17:G17" si="0">E12+E13+E14+E15+E16</f>
        <v>2396.6</v>
      </c>
      <c r="F17" s="21">
        <f t="shared" si="0"/>
        <v>2063.6999999999998</v>
      </c>
      <c r="G17" s="21">
        <f t="shared" si="0"/>
        <v>0</v>
      </c>
      <c r="I17" s="6"/>
      <c r="L17" s="6"/>
      <c r="N17" s="3"/>
    </row>
    <row r="18" spans="1:14" s="5" customFormat="1" ht="31.15" customHeight="1" x14ac:dyDescent="0.25">
      <c r="A18" s="30" t="s">
        <v>12</v>
      </c>
      <c r="B18" s="31" t="s">
        <v>15</v>
      </c>
      <c r="C18" s="18" t="s">
        <v>118</v>
      </c>
      <c r="D18" s="17">
        <v>448.3</v>
      </c>
      <c r="E18" s="17">
        <v>448.3</v>
      </c>
      <c r="F18" s="17">
        <v>347.6</v>
      </c>
      <c r="G18" s="17">
        <v>0</v>
      </c>
      <c r="I18" s="6"/>
      <c r="N18" s="3"/>
    </row>
    <row r="19" spans="1:14" s="5" customFormat="1" ht="16.5" customHeight="1" x14ac:dyDescent="0.25">
      <c r="A19" s="30"/>
      <c r="B19" s="31"/>
      <c r="C19" s="16" t="s">
        <v>101</v>
      </c>
      <c r="D19" s="17">
        <v>718.3</v>
      </c>
      <c r="E19" s="17">
        <v>718.3</v>
      </c>
      <c r="F19" s="17">
        <v>695</v>
      </c>
      <c r="G19" s="17">
        <v>0</v>
      </c>
      <c r="I19" s="6"/>
      <c r="K19" s="6"/>
      <c r="L19" s="6"/>
      <c r="N19" s="3"/>
    </row>
    <row r="20" spans="1:14" s="5" customFormat="1" ht="31.15" customHeight="1" x14ac:dyDescent="0.25">
      <c r="A20" s="30"/>
      <c r="B20" s="31"/>
      <c r="C20" s="18" t="s">
        <v>123</v>
      </c>
      <c r="D20" s="17">
        <v>18.899999999999999</v>
      </c>
      <c r="E20" s="17">
        <v>18.899999999999999</v>
      </c>
      <c r="F20" s="17">
        <v>0</v>
      </c>
      <c r="G20" s="17">
        <v>0</v>
      </c>
      <c r="I20" s="6"/>
      <c r="K20" s="6"/>
      <c r="L20" s="6"/>
      <c r="N20" s="4"/>
    </row>
    <row r="21" spans="1:14" s="5" customFormat="1" ht="31.15" customHeight="1" x14ac:dyDescent="0.25">
      <c r="A21" s="30"/>
      <c r="B21" s="31"/>
      <c r="C21" s="19" t="s">
        <v>10</v>
      </c>
      <c r="D21" s="17">
        <v>30.7</v>
      </c>
      <c r="E21" s="17">
        <v>30.7</v>
      </c>
      <c r="F21" s="17">
        <v>0</v>
      </c>
      <c r="G21" s="17">
        <v>0</v>
      </c>
      <c r="I21" s="6"/>
      <c r="K21" s="6"/>
      <c r="L21" s="6"/>
      <c r="N21" s="3"/>
    </row>
    <row r="22" spans="1:14" s="5" customFormat="1" ht="16.149999999999999" customHeight="1" x14ac:dyDescent="0.25">
      <c r="A22" s="30"/>
      <c r="B22" s="31"/>
      <c r="C22" s="20" t="s">
        <v>11</v>
      </c>
      <c r="D22" s="21">
        <f>D18+D19+D20+D21</f>
        <v>1216.2</v>
      </c>
      <c r="E22" s="21">
        <f t="shared" ref="E22:G22" si="1">E18+E19+E20+E21</f>
        <v>1216.2</v>
      </c>
      <c r="F22" s="21">
        <f t="shared" si="1"/>
        <v>1042.5999999999999</v>
      </c>
      <c r="G22" s="21">
        <f t="shared" si="1"/>
        <v>0</v>
      </c>
      <c r="I22" s="6"/>
      <c r="K22" s="6"/>
      <c r="L22" s="6"/>
      <c r="N22" s="3"/>
    </row>
    <row r="23" spans="1:14" s="5" customFormat="1" ht="30" customHeight="1" x14ac:dyDescent="0.25">
      <c r="A23" s="30" t="s">
        <v>13</v>
      </c>
      <c r="B23" s="31" t="s">
        <v>16</v>
      </c>
      <c r="C23" s="18" t="s">
        <v>118</v>
      </c>
      <c r="D23" s="17">
        <v>452.2</v>
      </c>
      <c r="E23" s="17">
        <v>452.2</v>
      </c>
      <c r="F23" s="17">
        <v>324</v>
      </c>
      <c r="G23" s="17">
        <v>0</v>
      </c>
      <c r="I23" s="6"/>
      <c r="K23" s="6"/>
      <c r="N23" s="3"/>
    </row>
    <row r="24" spans="1:14" s="5" customFormat="1" ht="15.75" x14ac:dyDescent="0.25">
      <c r="A24" s="30"/>
      <c r="B24" s="31"/>
      <c r="C24" s="16" t="s">
        <v>101</v>
      </c>
      <c r="D24" s="17">
        <v>399.1</v>
      </c>
      <c r="E24" s="17">
        <v>399.1</v>
      </c>
      <c r="F24" s="17">
        <v>387.4</v>
      </c>
      <c r="G24" s="17">
        <v>0</v>
      </c>
      <c r="I24" s="6"/>
      <c r="N24" s="3"/>
    </row>
    <row r="25" spans="1:14" s="5" customFormat="1" ht="30" customHeight="1" x14ac:dyDescent="0.25">
      <c r="A25" s="30"/>
      <c r="B25" s="31"/>
      <c r="C25" s="18" t="s">
        <v>123</v>
      </c>
      <c r="D25" s="17">
        <v>15.8</v>
      </c>
      <c r="E25" s="17">
        <v>15.8</v>
      </c>
      <c r="F25" s="17">
        <v>0</v>
      </c>
      <c r="G25" s="17">
        <v>0</v>
      </c>
      <c r="I25" s="6"/>
      <c r="N25" s="4"/>
    </row>
    <row r="26" spans="1:14" s="5" customFormat="1" ht="30" customHeight="1" x14ac:dyDescent="0.25">
      <c r="A26" s="30"/>
      <c r="B26" s="31"/>
      <c r="C26" s="19" t="s">
        <v>10</v>
      </c>
      <c r="D26" s="17">
        <v>6.9</v>
      </c>
      <c r="E26" s="17">
        <v>6.9</v>
      </c>
      <c r="F26" s="17">
        <v>0</v>
      </c>
      <c r="G26" s="17">
        <v>0</v>
      </c>
      <c r="I26" s="6"/>
      <c r="N26" s="3"/>
    </row>
    <row r="27" spans="1:14" s="5" customFormat="1" ht="16.149999999999999" customHeight="1" x14ac:dyDescent="0.25">
      <c r="A27" s="30"/>
      <c r="B27" s="31"/>
      <c r="C27" s="20" t="s">
        <v>11</v>
      </c>
      <c r="D27" s="21">
        <f>D23+D24+D25+D26</f>
        <v>873.99999999999989</v>
      </c>
      <c r="E27" s="21">
        <f t="shared" ref="E27:G27" si="2">E23+E24+E25+E26</f>
        <v>873.99999999999989</v>
      </c>
      <c r="F27" s="21">
        <f t="shared" si="2"/>
        <v>711.4</v>
      </c>
      <c r="G27" s="21">
        <f t="shared" si="2"/>
        <v>0</v>
      </c>
      <c r="I27" s="6"/>
      <c r="N27" s="4"/>
    </row>
    <row r="28" spans="1:14" s="5" customFormat="1" ht="31.15" customHeight="1" x14ac:dyDescent="0.25">
      <c r="A28" s="30" t="s">
        <v>18</v>
      </c>
      <c r="B28" s="31" t="s">
        <v>17</v>
      </c>
      <c r="C28" s="18" t="s">
        <v>118</v>
      </c>
      <c r="D28" s="17">
        <v>472.4</v>
      </c>
      <c r="E28" s="17">
        <v>472.4</v>
      </c>
      <c r="F28" s="17">
        <v>370.9</v>
      </c>
      <c r="G28" s="17">
        <v>0</v>
      </c>
      <c r="I28" s="6"/>
      <c r="N28" s="3"/>
    </row>
    <row r="29" spans="1:14" s="5" customFormat="1" ht="15.75" x14ac:dyDescent="0.25">
      <c r="A29" s="30"/>
      <c r="B29" s="31"/>
      <c r="C29" s="16" t="s">
        <v>101</v>
      </c>
      <c r="D29" s="17">
        <v>705.1</v>
      </c>
      <c r="E29" s="17">
        <v>705.1</v>
      </c>
      <c r="F29" s="17">
        <v>681.7</v>
      </c>
      <c r="G29" s="17">
        <v>0</v>
      </c>
      <c r="I29" s="6"/>
      <c r="N29" s="4"/>
    </row>
    <row r="30" spans="1:14" s="5" customFormat="1" ht="30" customHeight="1" x14ac:dyDescent="0.25">
      <c r="A30" s="30"/>
      <c r="B30" s="31"/>
      <c r="C30" s="18" t="s">
        <v>123</v>
      </c>
      <c r="D30" s="17">
        <v>19.5</v>
      </c>
      <c r="E30" s="17">
        <v>19.5</v>
      </c>
      <c r="F30" s="17">
        <v>0</v>
      </c>
      <c r="G30" s="17">
        <v>0</v>
      </c>
      <c r="I30" s="6"/>
      <c r="N30" s="3"/>
    </row>
    <row r="31" spans="1:14" s="5" customFormat="1" ht="30" customHeight="1" x14ac:dyDescent="0.25">
      <c r="A31" s="30"/>
      <c r="B31" s="31"/>
      <c r="C31" s="19" t="s">
        <v>10</v>
      </c>
      <c r="D31" s="17">
        <v>16.3</v>
      </c>
      <c r="E31" s="17">
        <v>16.3</v>
      </c>
      <c r="F31" s="17">
        <v>0</v>
      </c>
      <c r="G31" s="17">
        <v>0</v>
      </c>
      <c r="I31" s="6"/>
      <c r="N31" s="3"/>
    </row>
    <row r="32" spans="1:14" s="5" customFormat="1" ht="16.149999999999999" customHeight="1" x14ac:dyDescent="0.25">
      <c r="A32" s="30"/>
      <c r="B32" s="31"/>
      <c r="C32" s="20" t="s">
        <v>11</v>
      </c>
      <c r="D32" s="21">
        <f>D28+D29+D30+D31</f>
        <v>1213.3</v>
      </c>
      <c r="E32" s="21">
        <f t="shared" ref="E32:G32" si="3">E28+E29+E30+E31</f>
        <v>1213.3</v>
      </c>
      <c r="F32" s="21">
        <f t="shared" si="3"/>
        <v>1052.5999999999999</v>
      </c>
      <c r="G32" s="21">
        <f t="shared" si="3"/>
        <v>0</v>
      </c>
      <c r="I32" s="6"/>
      <c r="N32" s="3"/>
    </row>
    <row r="33" spans="1:14" s="5" customFormat="1" ht="31.5" x14ac:dyDescent="0.25">
      <c r="A33" s="30" t="s">
        <v>19</v>
      </c>
      <c r="B33" s="31" t="s">
        <v>20</v>
      </c>
      <c r="C33" s="18" t="s">
        <v>118</v>
      </c>
      <c r="D33" s="17">
        <v>362.6</v>
      </c>
      <c r="E33" s="17">
        <v>357.6</v>
      </c>
      <c r="F33" s="17">
        <v>269.39999999999998</v>
      </c>
      <c r="G33" s="17">
        <v>5</v>
      </c>
      <c r="I33" s="6"/>
      <c r="N33" s="3"/>
    </row>
    <row r="34" spans="1:14" s="5" customFormat="1" ht="18" customHeight="1" x14ac:dyDescent="0.25">
      <c r="A34" s="30"/>
      <c r="B34" s="31"/>
      <c r="C34" s="16" t="s">
        <v>101</v>
      </c>
      <c r="D34" s="17">
        <v>714.2</v>
      </c>
      <c r="E34" s="17">
        <v>714.2</v>
      </c>
      <c r="F34" s="17">
        <v>690.1</v>
      </c>
      <c r="G34" s="17">
        <v>0</v>
      </c>
      <c r="I34" s="6"/>
      <c r="N34" s="3"/>
    </row>
    <row r="35" spans="1:14" s="5" customFormat="1" ht="33" customHeight="1" x14ac:dyDescent="0.25">
      <c r="A35" s="30"/>
      <c r="B35" s="31"/>
      <c r="C35" s="18" t="s">
        <v>123</v>
      </c>
      <c r="D35" s="17">
        <v>32</v>
      </c>
      <c r="E35" s="17">
        <v>32</v>
      </c>
      <c r="F35" s="17">
        <v>0</v>
      </c>
      <c r="G35" s="17">
        <v>0</v>
      </c>
      <c r="I35" s="6"/>
      <c r="N35" s="3"/>
    </row>
    <row r="36" spans="1:14" s="5" customFormat="1" ht="31.5" x14ac:dyDescent="0.25">
      <c r="A36" s="30"/>
      <c r="B36" s="31"/>
      <c r="C36" s="19" t="s">
        <v>10</v>
      </c>
      <c r="D36" s="17">
        <v>9.8000000000000007</v>
      </c>
      <c r="E36" s="17">
        <v>9.8000000000000007</v>
      </c>
      <c r="F36" s="17">
        <v>0</v>
      </c>
      <c r="G36" s="17">
        <v>0</v>
      </c>
      <c r="I36" s="6"/>
    </row>
    <row r="37" spans="1:14" s="5" customFormat="1" ht="15.75" x14ac:dyDescent="0.25">
      <c r="A37" s="30"/>
      <c r="B37" s="31"/>
      <c r="C37" s="20" t="s">
        <v>11</v>
      </c>
      <c r="D37" s="21">
        <f>D33+D34+D35+D36</f>
        <v>1118.6000000000001</v>
      </c>
      <c r="E37" s="21">
        <f t="shared" ref="E37:G37" si="4">E33+E34+E35+E36</f>
        <v>1113.6000000000001</v>
      </c>
      <c r="F37" s="21">
        <f t="shared" si="4"/>
        <v>959.5</v>
      </c>
      <c r="G37" s="21">
        <f t="shared" si="4"/>
        <v>5</v>
      </c>
      <c r="I37" s="6"/>
    </row>
    <row r="38" spans="1:14" s="5" customFormat="1" ht="31.5" x14ac:dyDescent="0.25">
      <c r="A38" s="30" t="s">
        <v>21</v>
      </c>
      <c r="B38" s="31" t="s">
        <v>22</v>
      </c>
      <c r="C38" s="18" t="s">
        <v>118</v>
      </c>
      <c r="D38" s="17">
        <v>409.4</v>
      </c>
      <c r="E38" s="17">
        <v>409.4</v>
      </c>
      <c r="F38" s="17">
        <v>258.89999999999998</v>
      </c>
      <c r="G38" s="17">
        <v>0</v>
      </c>
      <c r="I38" s="6"/>
    </row>
    <row r="39" spans="1:14" s="5" customFormat="1" ht="15.75" x14ac:dyDescent="0.25">
      <c r="A39" s="30"/>
      <c r="B39" s="31"/>
      <c r="C39" s="16" t="s">
        <v>101</v>
      </c>
      <c r="D39" s="16">
        <v>649.20000000000005</v>
      </c>
      <c r="E39" s="16">
        <v>649.20000000000005</v>
      </c>
      <c r="F39" s="16">
        <v>625.9</v>
      </c>
      <c r="G39" s="17">
        <v>0</v>
      </c>
      <c r="I39" s="6"/>
    </row>
    <row r="40" spans="1:14" s="5" customFormat="1" ht="31.5" x14ac:dyDescent="0.25">
      <c r="A40" s="30"/>
      <c r="B40" s="31"/>
      <c r="C40" s="18" t="s">
        <v>123</v>
      </c>
      <c r="D40" s="17">
        <v>25</v>
      </c>
      <c r="E40" s="17">
        <v>25</v>
      </c>
      <c r="F40" s="17">
        <v>0</v>
      </c>
      <c r="G40" s="17">
        <v>0</v>
      </c>
      <c r="I40" s="6"/>
    </row>
    <row r="41" spans="1:14" s="5" customFormat="1" ht="31.5" x14ac:dyDescent="0.25">
      <c r="A41" s="30"/>
      <c r="B41" s="31"/>
      <c r="C41" s="19" t="s">
        <v>10</v>
      </c>
      <c r="D41" s="17">
        <v>10.4</v>
      </c>
      <c r="E41" s="17">
        <v>10.4</v>
      </c>
      <c r="F41" s="17">
        <v>0</v>
      </c>
      <c r="G41" s="17">
        <v>0</v>
      </c>
      <c r="I41" s="6"/>
    </row>
    <row r="42" spans="1:14" s="5" customFormat="1" ht="15.75" x14ac:dyDescent="0.25">
      <c r="A42" s="30"/>
      <c r="B42" s="31"/>
      <c r="C42" s="20" t="s">
        <v>11</v>
      </c>
      <c r="D42" s="21">
        <f>D38+D39+D40+D41</f>
        <v>1094</v>
      </c>
      <c r="E42" s="21">
        <f t="shared" ref="E42:G42" si="5">E38+E39+E40+E41</f>
        <v>1094</v>
      </c>
      <c r="F42" s="21">
        <f t="shared" si="5"/>
        <v>884.8</v>
      </c>
      <c r="G42" s="21">
        <f t="shared" si="5"/>
        <v>0</v>
      </c>
      <c r="I42" s="6"/>
    </row>
    <row r="43" spans="1:14" s="5" customFormat="1" ht="31.5" x14ac:dyDescent="0.25">
      <c r="A43" s="30" t="s">
        <v>23</v>
      </c>
      <c r="B43" s="31" t="s">
        <v>24</v>
      </c>
      <c r="C43" s="18" t="s">
        <v>118</v>
      </c>
      <c r="D43" s="17">
        <v>337</v>
      </c>
      <c r="E43" s="17">
        <v>337</v>
      </c>
      <c r="F43" s="17">
        <v>258</v>
      </c>
      <c r="G43" s="17">
        <v>0</v>
      </c>
      <c r="I43" s="6"/>
    </row>
    <row r="44" spans="1:14" s="5" customFormat="1" ht="15.75" x14ac:dyDescent="0.25">
      <c r="A44" s="30"/>
      <c r="B44" s="31"/>
      <c r="C44" s="16" t="s">
        <v>101</v>
      </c>
      <c r="D44" s="17">
        <v>679.3</v>
      </c>
      <c r="E44" s="17">
        <v>679.3</v>
      </c>
      <c r="F44" s="17">
        <v>658.1</v>
      </c>
      <c r="G44" s="17">
        <v>0</v>
      </c>
      <c r="I44" s="6"/>
    </row>
    <row r="45" spans="1:14" s="5" customFormat="1" ht="31.5" x14ac:dyDescent="0.25">
      <c r="A45" s="30"/>
      <c r="B45" s="31"/>
      <c r="C45" s="18" t="s">
        <v>123</v>
      </c>
      <c r="D45" s="17">
        <v>19.2</v>
      </c>
      <c r="E45" s="17">
        <v>19.2</v>
      </c>
      <c r="F45" s="17">
        <v>0</v>
      </c>
      <c r="G45" s="17">
        <v>0</v>
      </c>
      <c r="I45" s="6"/>
    </row>
    <row r="46" spans="1:14" s="5" customFormat="1" ht="33" customHeight="1" x14ac:dyDescent="0.25">
      <c r="A46" s="30"/>
      <c r="B46" s="31"/>
      <c r="C46" s="19" t="s">
        <v>10</v>
      </c>
      <c r="D46" s="17">
        <v>29.2</v>
      </c>
      <c r="E46" s="17">
        <v>29.2</v>
      </c>
      <c r="F46" s="17">
        <v>0</v>
      </c>
      <c r="G46" s="17">
        <v>0</v>
      </c>
      <c r="I46" s="6"/>
    </row>
    <row r="47" spans="1:14" s="5" customFormat="1" ht="15.75" x14ac:dyDescent="0.25">
      <c r="A47" s="30"/>
      <c r="B47" s="31"/>
      <c r="C47" s="20" t="s">
        <v>11</v>
      </c>
      <c r="D47" s="21">
        <f>D43+D44+D45+D46</f>
        <v>1064.7</v>
      </c>
      <c r="E47" s="21">
        <f t="shared" ref="E47:G47" si="6">E43+E44+E45+E46</f>
        <v>1064.7</v>
      </c>
      <c r="F47" s="21">
        <f t="shared" si="6"/>
        <v>916.1</v>
      </c>
      <c r="G47" s="21">
        <f t="shared" si="6"/>
        <v>0</v>
      </c>
      <c r="I47" s="6"/>
    </row>
    <row r="48" spans="1:14" s="5" customFormat="1" ht="31.5" x14ac:dyDescent="0.25">
      <c r="A48" s="30" t="s">
        <v>25</v>
      </c>
      <c r="B48" s="31" t="s">
        <v>26</v>
      </c>
      <c r="C48" s="18" t="s">
        <v>118</v>
      </c>
      <c r="D48" s="17">
        <v>758.2</v>
      </c>
      <c r="E48" s="17">
        <v>758.2</v>
      </c>
      <c r="F48" s="17">
        <v>641.20000000000005</v>
      </c>
      <c r="G48" s="17">
        <v>0</v>
      </c>
      <c r="I48" s="6"/>
    </row>
    <row r="49" spans="1:9" s="5" customFormat="1" ht="16.5" customHeight="1" x14ac:dyDescent="0.25">
      <c r="A49" s="30"/>
      <c r="B49" s="31"/>
      <c r="C49" s="16" t="s">
        <v>101</v>
      </c>
      <c r="D49" s="17">
        <v>881.4</v>
      </c>
      <c r="E49" s="17">
        <v>881.4</v>
      </c>
      <c r="F49" s="17">
        <v>855.6</v>
      </c>
      <c r="G49" s="17">
        <v>0</v>
      </c>
      <c r="I49" s="6"/>
    </row>
    <row r="50" spans="1:9" s="5" customFormat="1" ht="31.5" x14ac:dyDescent="0.25">
      <c r="A50" s="30"/>
      <c r="B50" s="31"/>
      <c r="C50" s="18" t="s">
        <v>123</v>
      </c>
      <c r="D50" s="17">
        <v>24.7</v>
      </c>
      <c r="E50" s="17">
        <v>24.7</v>
      </c>
      <c r="F50" s="17">
        <v>0</v>
      </c>
      <c r="G50" s="17">
        <v>0</v>
      </c>
      <c r="I50" s="6"/>
    </row>
    <row r="51" spans="1:9" s="5" customFormat="1" ht="31.5" x14ac:dyDescent="0.25">
      <c r="A51" s="30"/>
      <c r="B51" s="31"/>
      <c r="C51" s="19" t="s">
        <v>10</v>
      </c>
      <c r="D51" s="17">
        <v>48.7</v>
      </c>
      <c r="E51" s="17">
        <v>48.7</v>
      </c>
      <c r="F51" s="17">
        <v>0</v>
      </c>
      <c r="G51" s="17">
        <v>0</v>
      </c>
      <c r="I51" s="6"/>
    </row>
    <row r="52" spans="1:9" s="5" customFormat="1" ht="15.75" x14ac:dyDescent="0.25">
      <c r="A52" s="30"/>
      <c r="B52" s="31"/>
      <c r="C52" s="20" t="s">
        <v>11</v>
      </c>
      <c r="D52" s="21">
        <f>D48+D49+D50+D51</f>
        <v>1713</v>
      </c>
      <c r="E52" s="21">
        <f t="shared" ref="E52:G52" si="7">E48+E49+E50+E51</f>
        <v>1713</v>
      </c>
      <c r="F52" s="21">
        <f t="shared" si="7"/>
        <v>1496.8000000000002</v>
      </c>
      <c r="G52" s="21">
        <f t="shared" si="7"/>
        <v>0</v>
      </c>
      <c r="I52" s="6"/>
    </row>
    <row r="53" spans="1:9" s="5" customFormat="1" ht="29.45" customHeight="1" x14ac:dyDescent="0.25">
      <c r="A53" s="30" t="s">
        <v>27</v>
      </c>
      <c r="B53" s="31" t="s">
        <v>28</v>
      </c>
      <c r="C53" s="18" t="s">
        <v>118</v>
      </c>
      <c r="D53" s="17">
        <v>387.9</v>
      </c>
      <c r="E53" s="17">
        <v>387.9</v>
      </c>
      <c r="F53" s="17">
        <v>285.2</v>
      </c>
      <c r="G53" s="17">
        <v>0</v>
      </c>
      <c r="I53" s="6"/>
    </row>
    <row r="54" spans="1:9" s="5" customFormat="1" ht="16.5" customHeight="1" x14ac:dyDescent="0.25">
      <c r="A54" s="30"/>
      <c r="B54" s="31"/>
      <c r="C54" s="16" t="s">
        <v>101</v>
      </c>
      <c r="D54" s="17">
        <v>695.8</v>
      </c>
      <c r="E54" s="17">
        <v>695.8</v>
      </c>
      <c r="F54" s="17">
        <v>674</v>
      </c>
      <c r="G54" s="17">
        <v>0</v>
      </c>
      <c r="I54" s="6"/>
    </row>
    <row r="55" spans="1:9" s="5" customFormat="1" ht="31.5" x14ac:dyDescent="0.25">
      <c r="A55" s="30"/>
      <c r="B55" s="31"/>
      <c r="C55" s="18" t="s">
        <v>123</v>
      </c>
      <c r="D55" s="17">
        <v>22</v>
      </c>
      <c r="E55" s="17">
        <v>22</v>
      </c>
      <c r="F55" s="17">
        <v>0</v>
      </c>
      <c r="G55" s="17">
        <v>0</v>
      </c>
      <c r="I55" s="6"/>
    </row>
    <row r="56" spans="1:9" s="5" customFormat="1" ht="29.45" customHeight="1" x14ac:dyDescent="0.25">
      <c r="A56" s="30"/>
      <c r="B56" s="31"/>
      <c r="C56" s="19" t="s">
        <v>10</v>
      </c>
      <c r="D56" s="17">
        <v>12.4</v>
      </c>
      <c r="E56" s="17">
        <v>12.4</v>
      </c>
      <c r="F56" s="17">
        <v>0</v>
      </c>
      <c r="G56" s="17">
        <v>0</v>
      </c>
      <c r="I56" s="6"/>
    </row>
    <row r="57" spans="1:9" s="5" customFormat="1" ht="14.45" customHeight="1" x14ac:dyDescent="0.25">
      <c r="A57" s="30"/>
      <c r="B57" s="31"/>
      <c r="C57" s="20" t="s">
        <v>11</v>
      </c>
      <c r="D57" s="21">
        <f>D53+D54+D55+D56</f>
        <v>1118.0999999999999</v>
      </c>
      <c r="E57" s="21">
        <f t="shared" ref="E57:G57" si="8">E53+E54+E55+E56</f>
        <v>1118.0999999999999</v>
      </c>
      <c r="F57" s="21">
        <f t="shared" si="8"/>
        <v>959.2</v>
      </c>
      <c r="G57" s="21">
        <f t="shared" si="8"/>
        <v>0</v>
      </c>
      <c r="I57" s="6"/>
    </row>
    <row r="58" spans="1:9" s="5" customFormat="1" ht="31.5" x14ac:dyDescent="0.25">
      <c r="A58" s="30" t="s">
        <v>29</v>
      </c>
      <c r="B58" s="31" t="s">
        <v>30</v>
      </c>
      <c r="C58" s="18" t="s">
        <v>118</v>
      </c>
      <c r="D58" s="17">
        <v>459.6</v>
      </c>
      <c r="E58" s="17">
        <v>459.6</v>
      </c>
      <c r="F58" s="17">
        <v>297.39999999999998</v>
      </c>
      <c r="G58" s="17">
        <v>0</v>
      </c>
      <c r="I58" s="6"/>
    </row>
    <row r="59" spans="1:9" s="5" customFormat="1" ht="15.75" x14ac:dyDescent="0.25">
      <c r="A59" s="30"/>
      <c r="B59" s="31"/>
      <c r="C59" s="16" t="s">
        <v>101</v>
      </c>
      <c r="D59" s="17">
        <v>1168.8</v>
      </c>
      <c r="E59" s="17">
        <v>1168.8</v>
      </c>
      <c r="F59" s="17">
        <v>1125.9000000000001</v>
      </c>
      <c r="G59" s="17">
        <v>0</v>
      </c>
      <c r="I59" s="6"/>
    </row>
    <row r="60" spans="1:9" s="5" customFormat="1" ht="30" customHeight="1" x14ac:dyDescent="0.25">
      <c r="A60" s="30"/>
      <c r="B60" s="31"/>
      <c r="C60" s="18" t="s">
        <v>123</v>
      </c>
      <c r="D60" s="17">
        <v>43.8</v>
      </c>
      <c r="E60" s="17">
        <v>43.8</v>
      </c>
      <c r="F60" s="17">
        <v>0</v>
      </c>
      <c r="G60" s="17">
        <v>0</v>
      </c>
      <c r="I60" s="6"/>
    </row>
    <row r="61" spans="1:9" s="5" customFormat="1" ht="31.5" x14ac:dyDescent="0.25">
      <c r="A61" s="30"/>
      <c r="B61" s="31"/>
      <c r="C61" s="19" t="s">
        <v>10</v>
      </c>
      <c r="D61" s="17">
        <v>23.5</v>
      </c>
      <c r="E61" s="17">
        <v>23.5</v>
      </c>
      <c r="F61" s="17">
        <v>0</v>
      </c>
      <c r="G61" s="17">
        <v>0</v>
      </c>
      <c r="I61" s="6"/>
    </row>
    <row r="62" spans="1:9" s="5" customFormat="1" ht="15.75" x14ac:dyDescent="0.25">
      <c r="A62" s="30"/>
      <c r="B62" s="31"/>
      <c r="C62" s="20" t="s">
        <v>11</v>
      </c>
      <c r="D62" s="21">
        <f>D58+D59+D60+D61</f>
        <v>1695.7</v>
      </c>
      <c r="E62" s="21">
        <f t="shared" ref="E62:G62" si="9">E58+E59+E60+E61</f>
        <v>1695.7</v>
      </c>
      <c r="F62" s="21">
        <f t="shared" si="9"/>
        <v>1423.3000000000002</v>
      </c>
      <c r="G62" s="21">
        <f t="shared" si="9"/>
        <v>0</v>
      </c>
      <c r="I62" s="6"/>
    </row>
    <row r="63" spans="1:9" s="5" customFormat="1" ht="31.5" x14ac:dyDescent="0.25">
      <c r="A63" s="30" t="s">
        <v>31</v>
      </c>
      <c r="B63" s="31" t="s">
        <v>32</v>
      </c>
      <c r="C63" s="18" t="s">
        <v>118</v>
      </c>
      <c r="D63" s="17">
        <v>404.2</v>
      </c>
      <c r="E63" s="17">
        <v>404.2</v>
      </c>
      <c r="F63" s="17">
        <v>269.5</v>
      </c>
      <c r="G63" s="17">
        <v>0</v>
      </c>
      <c r="I63" s="6"/>
    </row>
    <row r="64" spans="1:9" s="5" customFormat="1" ht="16.149999999999999" customHeight="1" x14ac:dyDescent="0.25">
      <c r="A64" s="30"/>
      <c r="B64" s="31"/>
      <c r="C64" s="16" t="s">
        <v>101</v>
      </c>
      <c r="D64" s="17">
        <v>720.8</v>
      </c>
      <c r="E64" s="17">
        <v>720.8</v>
      </c>
      <c r="F64" s="17">
        <v>694.2</v>
      </c>
      <c r="G64" s="17">
        <v>0</v>
      </c>
      <c r="I64" s="6"/>
    </row>
    <row r="65" spans="1:9" s="5" customFormat="1" ht="31.5" x14ac:dyDescent="0.25">
      <c r="A65" s="30"/>
      <c r="B65" s="31"/>
      <c r="C65" s="18" t="s">
        <v>123</v>
      </c>
      <c r="D65" s="17">
        <v>33.200000000000003</v>
      </c>
      <c r="E65" s="17">
        <v>33.200000000000003</v>
      </c>
      <c r="F65" s="17">
        <v>0</v>
      </c>
      <c r="G65" s="17">
        <v>0</v>
      </c>
      <c r="I65" s="6"/>
    </row>
    <row r="66" spans="1:9" s="5" customFormat="1" ht="31.5" x14ac:dyDescent="0.25">
      <c r="A66" s="30"/>
      <c r="B66" s="31"/>
      <c r="C66" s="19" t="s">
        <v>10</v>
      </c>
      <c r="D66" s="17">
        <v>35.1</v>
      </c>
      <c r="E66" s="17">
        <v>35.1</v>
      </c>
      <c r="F66" s="17">
        <v>0</v>
      </c>
      <c r="G66" s="17">
        <v>0</v>
      </c>
      <c r="I66" s="6"/>
    </row>
    <row r="67" spans="1:9" s="5" customFormat="1" ht="15.75" x14ac:dyDescent="0.25">
      <c r="A67" s="30"/>
      <c r="B67" s="31"/>
      <c r="C67" s="20" t="s">
        <v>11</v>
      </c>
      <c r="D67" s="21">
        <f>D63+D64+D65+D66</f>
        <v>1193.3</v>
      </c>
      <c r="E67" s="21">
        <f t="shared" ref="E67:G67" si="10">E63+E64+E65+E66</f>
        <v>1193.3</v>
      </c>
      <c r="F67" s="21">
        <f t="shared" si="10"/>
        <v>963.7</v>
      </c>
      <c r="G67" s="21">
        <f t="shared" si="10"/>
        <v>0</v>
      </c>
      <c r="I67" s="6"/>
    </row>
    <row r="68" spans="1:9" s="5" customFormat="1" ht="31.5" x14ac:dyDescent="0.25">
      <c r="A68" s="30" t="s">
        <v>33</v>
      </c>
      <c r="B68" s="31" t="s">
        <v>34</v>
      </c>
      <c r="C68" s="18" t="s">
        <v>118</v>
      </c>
      <c r="D68" s="17">
        <v>431.8</v>
      </c>
      <c r="E68" s="17">
        <v>431.8</v>
      </c>
      <c r="F68" s="17">
        <v>320.39999999999998</v>
      </c>
      <c r="G68" s="17">
        <v>0</v>
      </c>
      <c r="I68" s="6"/>
    </row>
    <row r="69" spans="1:9" s="5" customFormat="1" ht="15.75" x14ac:dyDescent="0.25">
      <c r="A69" s="30"/>
      <c r="B69" s="31"/>
      <c r="C69" s="16" t="s">
        <v>101</v>
      </c>
      <c r="D69" s="17">
        <v>188.1</v>
      </c>
      <c r="E69" s="17">
        <v>188.1</v>
      </c>
      <c r="F69" s="17">
        <v>182.1</v>
      </c>
      <c r="G69" s="17">
        <v>0</v>
      </c>
      <c r="I69" s="6"/>
    </row>
    <row r="70" spans="1:9" s="5" customFormat="1" ht="31.5" x14ac:dyDescent="0.25">
      <c r="A70" s="30"/>
      <c r="B70" s="31"/>
      <c r="C70" s="18" t="s">
        <v>123</v>
      </c>
      <c r="D70" s="17">
        <v>10.3</v>
      </c>
      <c r="E70" s="17">
        <v>10.3</v>
      </c>
      <c r="F70" s="17">
        <v>0</v>
      </c>
      <c r="G70" s="17">
        <v>0</v>
      </c>
      <c r="I70" s="6"/>
    </row>
    <row r="71" spans="1:9" s="5" customFormat="1" ht="31.5" x14ac:dyDescent="0.25">
      <c r="A71" s="30"/>
      <c r="B71" s="31"/>
      <c r="C71" s="19" t="s">
        <v>10</v>
      </c>
      <c r="D71" s="17">
        <v>17.8</v>
      </c>
      <c r="E71" s="17">
        <v>17.8</v>
      </c>
      <c r="F71" s="17">
        <v>0</v>
      </c>
      <c r="G71" s="17">
        <v>0</v>
      </c>
      <c r="I71" s="6"/>
    </row>
    <row r="72" spans="1:9" s="5" customFormat="1" ht="15.75" x14ac:dyDescent="0.25">
      <c r="A72" s="30"/>
      <c r="B72" s="31"/>
      <c r="C72" s="20" t="s">
        <v>11</v>
      </c>
      <c r="D72" s="21">
        <f>D68+D69+D70+D71</f>
        <v>647.99999999999989</v>
      </c>
      <c r="E72" s="21">
        <f t="shared" ref="E72:G72" si="11">E68+E69+E70+E71</f>
        <v>647.99999999999989</v>
      </c>
      <c r="F72" s="21">
        <f t="shared" si="11"/>
        <v>502.5</v>
      </c>
      <c r="G72" s="21">
        <f t="shared" si="11"/>
        <v>0</v>
      </c>
      <c r="I72" s="6"/>
    </row>
    <row r="73" spans="1:9" s="5" customFormat="1" ht="31.5" x14ac:dyDescent="0.25">
      <c r="A73" s="30" t="s">
        <v>35</v>
      </c>
      <c r="B73" s="31" t="s">
        <v>39</v>
      </c>
      <c r="C73" s="18" t="s">
        <v>118</v>
      </c>
      <c r="D73" s="17">
        <v>419.2</v>
      </c>
      <c r="E73" s="17">
        <v>419.2</v>
      </c>
      <c r="F73" s="17">
        <v>306.5</v>
      </c>
      <c r="G73" s="17">
        <v>0</v>
      </c>
      <c r="I73" s="6"/>
    </row>
    <row r="74" spans="1:9" s="5" customFormat="1" ht="16.149999999999999" customHeight="1" x14ac:dyDescent="0.25">
      <c r="A74" s="30"/>
      <c r="B74" s="31"/>
      <c r="C74" s="16" t="s">
        <v>101</v>
      </c>
      <c r="D74" s="17">
        <v>787.2</v>
      </c>
      <c r="E74" s="17">
        <v>787.2</v>
      </c>
      <c r="F74" s="17">
        <v>759.8</v>
      </c>
      <c r="G74" s="17">
        <v>0</v>
      </c>
      <c r="I74" s="6"/>
    </row>
    <row r="75" spans="1:9" s="5" customFormat="1" ht="30.75" customHeight="1" x14ac:dyDescent="0.25">
      <c r="A75" s="30"/>
      <c r="B75" s="31"/>
      <c r="C75" s="18" t="s">
        <v>123</v>
      </c>
      <c r="D75" s="17">
        <v>29.4</v>
      </c>
      <c r="E75" s="17">
        <v>29.4</v>
      </c>
      <c r="F75" s="17">
        <v>0</v>
      </c>
      <c r="G75" s="17">
        <v>0</v>
      </c>
      <c r="I75" s="6"/>
    </row>
    <row r="76" spans="1:9" s="5" customFormat="1" ht="30.75" customHeight="1" x14ac:dyDescent="0.25">
      <c r="A76" s="30"/>
      <c r="B76" s="31"/>
      <c r="C76" s="19" t="s">
        <v>10</v>
      </c>
      <c r="D76" s="17">
        <v>20.3</v>
      </c>
      <c r="E76" s="17">
        <v>20.3</v>
      </c>
      <c r="F76" s="17">
        <v>0</v>
      </c>
      <c r="G76" s="17">
        <v>0</v>
      </c>
      <c r="I76" s="6"/>
    </row>
    <row r="77" spans="1:9" s="5" customFormat="1" ht="15.75" x14ac:dyDescent="0.25">
      <c r="A77" s="30"/>
      <c r="B77" s="31"/>
      <c r="C77" s="20" t="s">
        <v>11</v>
      </c>
      <c r="D77" s="21">
        <f>D73+D74+D75+D76</f>
        <v>1256.1000000000001</v>
      </c>
      <c r="E77" s="21">
        <f t="shared" ref="E77:G77" si="12">E73+E74+E75+E76</f>
        <v>1256.1000000000001</v>
      </c>
      <c r="F77" s="21">
        <f t="shared" si="12"/>
        <v>1066.3</v>
      </c>
      <c r="G77" s="21">
        <f t="shared" si="12"/>
        <v>0</v>
      </c>
      <c r="I77" s="6"/>
    </row>
    <row r="78" spans="1:9" s="5" customFormat="1" ht="28.5" customHeight="1" x14ac:dyDescent="0.25">
      <c r="A78" s="30" t="s">
        <v>36</v>
      </c>
      <c r="B78" s="31" t="s">
        <v>40</v>
      </c>
      <c r="C78" s="18" t="s">
        <v>118</v>
      </c>
      <c r="D78" s="17">
        <v>657.7</v>
      </c>
      <c r="E78" s="17">
        <v>657.7</v>
      </c>
      <c r="F78" s="17">
        <v>396.2</v>
      </c>
      <c r="G78" s="17">
        <v>0</v>
      </c>
      <c r="I78" s="6"/>
    </row>
    <row r="79" spans="1:9" s="5" customFormat="1" ht="15.75" customHeight="1" x14ac:dyDescent="0.25">
      <c r="A79" s="30"/>
      <c r="B79" s="31"/>
      <c r="C79" s="16" t="s">
        <v>101</v>
      </c>
      <c r="D79" s="17">
        <v>1875.6</v>
      </c>
      <c r="E79" s="17">
        <v>1875.6</v>
      </c>
      <c r="F79" s="17">
        <v>1802.8</v>
      </c>
      <c r="G79" s="17">
        <v>0</v>
      </c>
      <c r="I79" s="6"/>
    </row>
    <row r="80" spans="1:9" s="5" customFormat="1" ht="30" customHeight="1" x14ac:dyDescent="0.25">
      <c r="A80" s="30"/>
      <c r="B80" s="31"/>
      <c r="C80" s="18" t="s">
        <v>123</v>
      </c>
      <c r="D80" s="17">
        <v>80.599999999999994</v>
      </c>
      <c r="E80" s="17">
        <v>80.599999999999994</v>
      </c>
      <c r="F80" s="17">
        <v>0</v>
      </c>
      <c r="G80" s="17">
        <v>0</v>
      </c>
      <c r="I80" s="6"/>
    </row>
    <row r="81" spans="1:10" s="5" customFormat="1" ht="31.5" x14ac:dyDescent="0.25">
      <c r="A81" s="30"/>
      <c r="B81" s="31"/>
      <c r="C81" s="19" t="s">
        <v>10</v>
      </c>
      <c r="D81" s="17">
        <v>20.5</v>
      </c>
      <c r="E81" s="17">
        <v>20.5</v>
      </c>
      <c r="F81" s="17">
        <v>0</v>
      </c>
      <c r="G81" s="17">
        <v>0</v>
      </c>
      <c r="I81" s="6"/>
    </row>
    <row r="82" spans="1:10" s="5" customFormat="1" ht="15.75" x14ac:dyDescent="0.25">
      <c r="A82" s="30"/>
      <c r="B82" s="31"/>
      <c r="C82" s="19" t="s">
        <v>114</v>
      </c>
      <c r="D82" s="17">
        <v>35.4</v>
      </c>
      <c r="E82" s="17">
        <v>35.4</v>
      </c>
      <c r="F82" s="17">
        <v>17.2</v>
      </c>
      <c r="G82" s="17">
        <v>0</v>
      </c>
      <c r="I82" s="6"/>
    </row>
    <row r="83" spans="1:10" s="5" customFormat="1" ht="14.25" customHeight="1" x14ac:dyDescent="0.25">
      <c r="A83" s="30"/>
      <c r="B83" s="31"/>
      <c r="C83" s="20" t="s">
        <v>11</v>
      </c>
      <c r="D83" s="21">
        <f>D78+D79+D80+D81+D82</f>
        <v>2669.8</v>
      </c>
      <c r="E83" s="21">
        <f t="shared" ref="E83:G83" si="13">E78+E79+E80+E81+E82</f>
        <v>2669.8</v>
      </c>
      <c r="F83" s="21">
        <f t="shared" si="13"/>
        <v>2216.1999999999998</v>
      </c>
      <c r="G83" s="21">
        <f t="shared" si="13"/>
        <v>0</v>
      </c>
      <c r="I83" s="6"/>
      <c r="J83" s="6"/>
    </row>
    <row r="84" spans="1:10" s="5" customFormat="1" ht="31.15" customHeight="1" x14ac:dyDescent="0.25">
      <c r="A84" s="30" t="s">
        <v>37</v>
      </c>
      <c r="B84" s="31" t="s">
        <v>41</v>
      </c>
      <c r="C84" s="18" t="s">
        <v>118</v>
      </c>
      <c r="D84" s="17">
        <v>1454.2</v>
      </c>
      <c r="E84" s="17">
        <v>1038.2</v>
      </c>
      <c r="F84" s="17">
        <v>710.4</v>
      </c>
      <c r="G84" s="17">
        <v>416</v>
      </c>
      <c r="I84" s="6"/>
    </row>
    <row r="85" spans="1:10" s="5" customFormat="1" ht="15.75" x14ac:dyDescent="0.25">
      <c r="A85" s="30"/>
      <c r="B85" s="31"/>
      <c r="C85" s="16" t="s">
        <v>101</v>
      </c>
      <c r="D85" s="17">
        <v>1888.2</v>
      </c>
      <c r="E85" s="17">
        <v>1888.2</v>
      </c>
      <c r="F85" s="17">
        <v>1813.8</v>
      </c>
      <c r="G85" s="17">
        <v>0</v>
      </c>
      <c r="I85" s="6"/>
    </row>
    <row r="86" spans="1:10" s="5" customFormat="1" ht="31.5" x14ac:dyDescent="0.25">
      <c r="A86" s="30"/>
      <c r="B86" s="31"/>
      <c r="C86" s="18" t="s">
        <v>123</v>
      </c>
      <c r="D86" s="17">
        <v>64</v>
      </c>
      <c r="E86" s="17">
        <v>64</v>
      </c>
      <c r="F86" s="17">
        <v>0</v>
      </c>
      <c r="G86" s="17">
        <v>0</v>
      </c>
      <c r="I86" s="6"/>
    </row>
    <row r="87" spans="1:10" s="5" customFormat="1" ht="31.5" x14ac:dyDescent="0.25">
      <c r="A87" s="30"/>
      <c r="B87" s="31"/>
      <c r="C87" s="19" t="s">
        <v>10</v>
      </c>
      <c r="D87" s="17">
        <v>77</v>
      </c>
      <c r="E87" s="17">
        <v>77</v>
      </c>
      <c r="F87" s="17">
        <v>0</v>
      </c>
      <c r="G87" s="17">
        <v>0</v>
      </c>
      <c r="I87" s="6"/>
    </row>
    <row r="88" spans="1:10" s="5" customFormat="1" ht="15.75" x14ac:dyDescent="0.25">
      <c r="A88" s="30"/>
      <c r="B88" s="31"/>
      <c r="C88" s="19" t="s">
        <v>114</v>
      </c>
      <c r="D88" s="17">
        <v>1.1000000000000001</v>
      </c>
      <c r="E88" s="17">
        <v>1.1000000000000001</v>
      </c>
      <c r="F88" s="17">
        <v>1</v>
      </c>
      <c r="G88" s="17">
        <v>0</v>
      </c>
      <c r="I88" s="6"/>
    </row>
    <row r="89" spans="1:10" s="5" customFormat="1" ht="14.25" customHeight="1" x14ac:dyDescent="0.25">
      <c r="A89" s="30"/>
      <c r="B89" s="31"/>
      <c r="C89" s="20" t="s">
        <v>11</v>
      </c>
      <c r="D89" s="21">
        <f>D84+D85+D86+D87+D88</f>
        <v>3484.5</v>
      </c>
      <c r="E89" s="21">
        <f t="shared" ref="E89:G89" si="14">E84+E85+E86+E87+E88</f>
        <v>3068.5</v>
      </c>
      <c r="F89" s="21">
        <f t="shared" si="14"/>
        <v>2525.1999999999998</v>
      </c>
      <c r="G89" s="21">
        <f t="shared" si="14"/>
        <v>416</v>
      </c>
      <c r="I89" s="6"/>
    </row>
    <row r="90" spans="1:10" s="5" customFormat="1" ht="28.5" customHeight="1" x14ac:dyDescent="0.25">
      <c r="A90" s="30" t="s">
        <v>38</v>
      </c>
      <c r="B90" s="31" t="s">
        <v>42</v>
      </c>
      <c r="C90" s="18" t="s">
        <v>118</v>
      </c>
      <c r="D90" s="17">
        <v>999</v>
      </c>
      <c r="E90" s="17">
        <v>874</v>
      </c>
      <c r="F90" s="17">
        <v>528</v>
      </c>
      <c r="G90" s="17">
        <v>125</v>
      </c>
      <c r="I90" s="6"/>
    </row>
    <row r="91" spans="1:10" s="5" customFormat="1" ht="16.149999999999999" customHeight="1" x14ac:dyDescent="0.25">
      <c r="A91" s="30"/>
      <c r="B91" s="31"/>
      <c r="C91" s="16" t="s">
        <v>101</v>
      </c>
      <c r="D91" s="17">
        <v>2274.6999999999998</v>
      </c>
      <c r="E91" s="17">
        <v>2274.6999999999998</v>
      </c>
      <c r="F91" s="17">
        <v>2193.5</v>
      </c>
      <c r="G91" s="17">
        <v>0</v>
      </c>
      <c r="I91" s="6"/>
    </row>
    <row r="92" spans="1:10" s="5" customFormat="1" ht="30" customHeight="1" x14ac:dyDescent="0.25">
      <c r="A92" s="30"/>
      <c r="B92" s="31"/>
      <c r="C92" s="18" t="s">
        <v>123</v>
      </c>
      <c r="D92" s="17">
        <v>96.5</v>
      </c>
      <c r="E92" s="17">
        <v>96.5</v>
      </c>
      <c r="F92" s="17">
        <v>0</v>
      </c>
      <c r="G92" s="17">
        <v>0</v>
      </c>
      <c r="I92" s="6"/>
    </row>
    <row r="93" spans="1:10" s="5" customFormat="1" ht="30" customHeight="1" x14ac:dyDescent="0.25">
      <c r="A93" s="30"/>
      <c r="B93" s="31"/>
      <c r="C93" s="19" t="s">
        <v>10</v>
      </c>
      <c r="D93" s="17">
        <v>29.2</v>
      </c>
      <c r="E93" s="17">
        <v>29.2</v>
      </c>
      <c r="F93" s="17">
        <v>0</v>
      </c>
      <c r="G93" s="17">
        <v>0</v>
      </c>
      <c r="I93" s="6"/>
    </row>
    <row r="94" spans="1:10" s="5" customFormat="1" ht="15.75" x14ac:dyDescent="0.25">
      <c r="A94" s="30"/>
      <c r="B94" s="31"/>
      <c r="C94" s="19" t="s">
        <v>114</v>
      </c>
      <c r="D94" s="17">
        <v>0.1</v>
      </c>
      <c r="E94" s="17">
        <v>0.1</v>
      </c>
      <c r="F94" s="17">
        <v>0.1</v>
      </c>
      <c r="G94" s="17">
        <v>0</v>
      </c>
      <c r="I94" s="6"/>
    </row>
    <row r="95" spans="1:10" s="5" customFormat="1" ht="16.149999999999999" customHeight="1" x14ac:dyDescent="0.25">
      <c r="A95" s="30"/>
      <c r="B95" s="31"/>
      <c r="C95" s="20" t="s">
        <v>11</v>
      </c>
      <c r="D95" s="21">
        <f>D90+D91+D92+D93+D94</f>
        <v>3399.4999999999995</v>
      </c>
      <c r="E95" s="21">
        <f t="shared" ref="E95:G95" si="15">E90+E91+E92+E93+E94</f>
        <v>3274.4999999999995</v>
      </c>
      <c r="F95" s="21">
        <f t="shared" si="15"/>
        <v>2721.6</v>
      </c>
      <c r="G95" s="21">
        <f t="shared" si="15"/>
        <v>125</v>
      </c>
      <c r="I95" s="6"/>
    </row>
    <row r="96" spans="1:10" s="5" customFormat="1" ht="30" customHeight="1" x14ac:dyDescent="0.25">
      <c r="A96" s="30" t="s">
        <v>43</v>
      </c>
      <c r="B96" s="31" t="s">
        <v>44</v>
      </c>
      <c r="C96" s="18" t="s">
        <v>118</v>
      </c>
      <c r="D96" s="17">
        <v>367.3</v>
      </c>
      <c r="E96" s="17">
        <v>367.3</v>
      </c>
      <c r="F96" s="17">
        <v>225.8</v>
      </c>
      <c r="G96" s="17">
        <v>0</v>
      </c>
      <c r="I96" s="6"/>
    </row>
    <row r="97" spans="1:9" s="5" customFormat="1" ht="15.75" x14ac:dyDescent="0.25">
      <c r="A97" s="30"/>
      <c r="B97" s="31"/>
      <c r="C97" s="16" t="s">
        <v>101</v>
      </c>
      <c r="D97" s="17">
        <v>677.9</v>
      </c>
      <c r="E97" s="17">
        <v>677.9</v>
      </c>
      <c r="F97" s="17">
        <v>654.5</v>
      </c>
      <c r="G97" s="17">
        <v>0</v>
      </c>
      <c r="I97" s="6"/>
    </row>
    <row r="98" spans="1:9" s="5" customFormat="1" ht="30" customHeight="1" x14ac:dyDescent="0.25">
      <c r="A98" s="30"/>
      <c r="B98" s="31"/>
      <c r="C98" s="18" t="s">
        <v>123</v>
      </c>
      <c r="D98" s="17">
        <v>31</v>
      </c>
      <c r="E98" s="17">
        <v>31</v>
      </c>
      <c r="F98" s="17">
        <v>0</v>
      </c>
      <c r="G98" s="17">
        <v>0</v>
      </c>
      <c r="I98" s="6"/>
    </row>
    <row r="99" spans="1:9" s="5" customFormat="1" ht="31.5" x14ac:dyDescent="0.25">
      <c r="A99" s="30"/>
      <c r="B99" s="31"/>
      <c r="C99" s="19" t="s">
        <v>10</v>
      </c>
      <c r="D99" s="17">
        <v>6.4</v>
      </c>
      <c r="E99" s="17">
        <v>6.4</v>
      </c>
      <c r="F99" s="17">
        <v>0</v>
      </c>
      <c r="G99" s="17">
        <v>0</v>
      </c>
      <c r="I99" s="6"/>
    </row>
    <row r="100" spans="1:9" s="5" customFormat="1" ht="15.75" x14ac:dyDescent="0.25">
      <c r="A100" s="30"/>
      <c r="B100" s="31"/>
      <c r="C100" s="20" t="s">
        <v>11</v>
      </c>
      <c r="D100" s="21">
        <f>D96+D97+D98+D99</f>
        <v>1082.6000000000001</v>
      </c>
      <c r="E100" s="21">
        <f t="shared" ref="E100:G100" si="16">E96+E97+E98+E99</f>
        <v>1082.6000000000001</v>
      </c>
      <c r="F100" s="21">
        <f t="shared" si="16"/>
        <v>880.3</v>
      </c>
      <c r="G100" s="21">
        <f t="shared" si="16"/>
        <v>0</v>
      </c>
      <c r="I100" s="6"/>
    </row>
    <row r="101" spans="1:9" s="5" customFormat="1" ht="31.5" x14ac:dyDescent="0.25">
      <c r="A101" s="30" t="s">
        <v>45</v>
      </c>
      <c r="B101" s="31" t="s">
        <v>48</v>
      </c>
      <c r="C101" s="18" t="s">
        <v>118</v>
      </c>
      <c r="D101" s="17">
        <v>650</v>
      </c>
      <c r="E101" s="17">
        <v>650</v>
      </c>
      <c r="F101" s="17">
        <v>451.8</v>
      </c>
      <c r="G101" s="17">
        <v>0</v>
      </c>
      <c r="I101" s="6"/>
    </row>
    <row r="102" spans="1:9" s="5" customFormat="1" ht="15.75" customHeight="1" x14ac:dyDescent="0.25">
      <c r="A102" s="30"/>
      <c r="B102" s="31"/>
      <c r="C102" s="16" t="s">
        <v>101</v>
      </c>
      <c r="D102" s="17">
        <v>724.6</v>
      </c>
      <c r="E102" s="17">
        <v>724.6</v>
      </c>
      <c r="F102" s="17">
        <v>699.7</v>
      </c>
      <c r="G102" s="17">
        <v>0</v>
      </c>
      <c r="I102" s="6"/>
    </row>
    <row r="103" spans="1:9" s="5" customFormat="1" ht="31.5" x14ac:dyDescent="0.25">
      <c r="A103" s="30"/>
      <c r="B103" s="31"/>
      <c r="C103" s="18" t="s">
        <v>123</v>
      </c>
      <c r="D103" s="17">
        <v>30.5</v>
      </c>
      <c r="E103" s="17">
        <v>30.5</v>
      </c>
      <c r="F103" s="17">
        <v>0</v>
      </c>
      <c r="G103" s="17">
        <v>0</v>
      </c>
      <c r="I103" s="6"/>
    </row>
    <row r="104" spans="1:9" s="5" customFormat="1" ht="31.5" x14ac:dyDescent="0.25">
      <c r="A104" s="30"/>
      <c r="B104" s="31"/>
      <c r="C104" s="19" t="s">
        <v>10</v>
      </c>
      <c r="D104" s="17">
        <v>57.6</v>
      </c>
      <c r="E104" s="17">
        <v>57.6</v>
      </c>
      <c r="F104" s="17">
        <v>0</v>
      </c>
      <c r="G104" s="17">
        <v>0</v>
      </c>
      <c r="I104" s="6"/>
    </row>
    <row r="105" spans="1:9" s="5" customFormat="1" ht="17.100000000000001" customHeight="1" x14ac:dyDescent="0.25">
      <c r="A105" s="30"/>
      <c r="B105" s="31"/>
      <c r="C105" s="20" t="s">
        <v>11</v>
      </c>
      <c r="D105" s="21">
        <f>D101+D102+D103+D104</f>
        <v>1462.6999999999998</v>
      </c>
      <c r="E105" s="21">
        <f t="shared" ref="E105:G105" si="17">E101+E102+E103+E104</f>
        <v>1462.6999999999998</v>
      </c>
      <c r="F105" s="21">
        <f t="shared" si="17"/>
        <v>1151.5</v>
      </c>
      <c r="G105" s="21">
        <f t="shared" si="17"/>
        <v>0</v>
      </c>
      <c r="I105" s="6"/>
    </row>
    <row r="106" spans="1:9" s="5" customFormat="1" ht="31.5" x14ac:dyDescent="0.25">
      <c r="A106" s="30" t="s">
        <v>46</v>
      </c>
      <c r="B106" s="31" t="s">
        <v>49</v>
      </c>
      <c r="C106" s="18" t="s">
        <v>118</v>
      </c>
      <c r="D106" s="17">
        <v>723.4</v>
      </c>
      <c r="E106" s="17">
        <v>698.4</v>
      </c>
      <c r="F106" s="17">
        <v>466.8</v>
      </c>
      <c r="G106" s="17">
        <v>25</v>
      </c>
      <c r="I106" s="6"/>
    </row>
    <row r="107" spans="1:9" s="5" customFormat="1" ht="15.75" x14ac:dyDescent="0.25">
      <c r="A107" s="30"/>
      <c r="B107" s="31"/>
      <c r="C107" s="16" t="s">
        <v>101</v>
      </c>
      <c r="D107" s="17">
        <v>2378.9</v>
      </c>
      <c r="E107" s="17">
        <v>2378.9</v>
      </c>
      <c r="F107" s="17">
        <v>2285.3000000000002</v>
      </c>
      <c r="G107" s="17">
        <v>0</v>
      </c>
      <c r="I107" s="6"/>
    </row>
    <row r="108" spans="1:9" s="5" customFormat="1" ht="31.5" x14ac:dyDescent="0.25">
      <c r="A108" s="30"/>
      <c r="B108" s="31"/>
      <c r="C108" s="18" t="s">
        <v>123</v>
      </c>
      <c r="D108" s="17">
        <v>73.900000000000006</v>
      </c>
      <c r="E108" s="17">
        <v>73.900000000000006</v>
      </c>
      <c r="F108" s="17">
        <v>0</v>
      </c>
      <c r="G108" s="17">
        <v>0</v>
      </c>
      <c r="I108" s="6"/>
    </row>
    <row r="109" spans="1:9" s="5" customFormat="1" ht="31.5" x14ac:dyDescent="0.25">
      <c r="A109" s="30"/>
      <c r="B109" s="31"/>
      <c r="C109" s="19" t="s">
        <v>10</v>
      </c>
      <c r="D109" s="17">
        <v>45.7</v>
      </c>
      <c r="E109" s="17">
        <v>45.7</v>
      </c>
      <c r="F109" s="17">
        <v>0</v>
      </c>
      <c r="G109" s="17">
        <v>0</v>
      </c>
      <c r="I109" s="6"/>
    </row>
    <row r="110" spans="1:9" s="5" customFormat="1" ht="15.75" x14ac:dyDescent="0.25">
      <c r="A110" s="30"/>
      <c r="B110" s="31"/>
      <c r="C110" s="19" t="s">
        <v>114</v>
      </c>
      <c r="D110" s="17">
        <v>1.4</v>
      </c>
      <c r="E110" s="17">
        <v>1.4</v>
      </c>
      <c r="F110" s="17">
        <v>1.4</v>
      </c>
      <c r="G110" s="17">
        <v>0</v>
      </c>
      <c r="I110" s="6"/>
    </row>
    <row r="111" spans="1:9" s="5" customFormat="1" ht="15.75" customHeight="1" x14ac:dyDescent="0.25">
      <c r="A111" s="30"/>
      <c r="B111" s="31"/>
      <c r="C111" s="20" t="s">
        <v>11</v>
      </c>
      <c r="D111" s="21">
        <f>D106+D107+D108+D109+D110</f>
        <v>3223.3</v>
      </c>
      <c r="E111" s="21">
        <f t="shared" ref="E111:G111" si="18">E106+E107+E108+E109+E110</f>
        <v>3198.3</v>
      </c>
      <c r="F111" s="21">
        <f t="shared" si="18"/>
        <v>2753.5000000000005</v>
      </c>
      <c r="G111" s="21">
        <f t="shared" si="18"/>
        <v>25</v>
      </c>
      <c r="I111" s="6"/>
    </row>
    <row r="112" spans="1:9" s="5" customFormat="1" ht="28.5" customHeight="1" x14ac:dyDescent="0.25">
      <c r="A112" s="30" t="s">
        <v>47</v>
      </c>
      <c r="B112" s="31" t="s">
        <v>50</v>
      </c>
      <c r="C112" s="18" t="s">
        <v>118</v>
      </c>
      <c r="D112" s="17">
        <v>607.70000000000005</v>
      </c>
      <c r="E112" s="17">
        <v>607.70000000000005</v>
      </c>
      <c r="F112" s="17">
        <v>359.4</v>
      </c>
      <c r="G112" s="17">
        <v>0</v>
      </c>
      <c r="I112" s="6"/>
    </row>
    <row r="113" spans="1:9" s="5" customFormat="1" ht="15.75" x14ac:dyDescent="0.25">
      <c r="A113" s="30"/>
      <c r="B113" s="31"/>
      <c r="C113" s="16" t="s">
        <v>101</v>
      </c>
      <c r="D113" s="17">
        <v>1784.4</v>
      </c>
      <c r="E113" s="17">
        <v>1784.4</v>
      </c>
      <c r="F113" s="17">
        <v>1714.7</v>
      </c>
      <c r="G113" s="17">
        <v>0</v>
      </c>
      <c r="I113" s="6"/>
    </row>
    <row r="114" spans="1:9" s="5" customFormat="1" ht="29.25" customHeight="1" x14ac:dyDescent="0.25">
      <c r="A114" s="30"/>
      <c r="B114" s="31"/>
      <c r="C114" s="18" t="s">
        <v>123</v>
      </c>
      <c r="D114" s="17">
        <v>78.5</v>
      </c>
      <c r="E114" s="17">
        <v>78.5</v>
      </c>
      <c r="F114" s="17">
        <v>0</v>
      </c>
      <c r="G114" s="17">
        <v>0</v>
      </c>
      <c r="I114" s="6"/>
    </row>
    <row r="115" spans="1:9" s="5" customFormat="1" ht="28.5" customHeight="1" x14ac:dyDescent="0.25">
      <c r="A115" s="30"/>
      <c r="B115" s="31"/>
      <c r="C115" s="19" t="s">
        <v>10</v>
      </c>
      <c r="D115" s="17">
        <v>21.3</v>
      </c>
      <c r="E115" s="17">
        <v>21.3</v>
      </c>
      <c r="F115" s="17">
        <v>0</v>
      </c>
      <c r="G115" s="17">
        <v>0</v>
      </c>
      <c r="I115" s="6"/>
    </row>
    <row r="116" spans="1:9" s="5" customFormat="1" ht="17.25" customHeight="1" x14ac:dyDescent="0.25">
      <c r="A116" s="30"/>
      <c r="B116" s="31"/>
      <c r="C116" s="19" t="s">
        <v>113</v>
      </c>
      <c r="D116" s="17">
        <v>1.1000000000000001</v>
      </c>
      <c r="E116" s="17">
        <v>1.1000000000000001</v>
      </c>
      <c r="F116" s="17">
        <v>1.1000000000000001</v>
      </c>
      <c r="G116" s="17">
        <v>0</v>
      </c>
      <c r="I116" s="6"/>
    </row>
    <row r="117" spans="1:9" s="5" customFormat="1" ht="15" customHeight="1" x14ac:dyDescent="0.25">
      <c r="A117" s="30"/>
      <c r="B117" s="31"/>
      <c r="C117" s="20" t="s">
        <v>11</v>
      </c>
      <c r="D117" s="21">
        <f>D112+D113+D114+D115+D116</f>
        <v>2493.0000000000005</v>
      </c>
      <c r="E117" s="21">
        <f t="shared" ref="E117:G117" si="19">E112+E113+E114+E115+E116</f>
        <v>2493.0000000000005</v>
      </c>
      <c r="F117" s="21">
        <f t="shared" si="19"/>
        <v>2075.1999999999998</v>
      </c>
      <c r="G117" s="21">
        <f t="shared" si="19"/>
        <v>0</v>
      </c>
      <c r="I117" s="6"/>
    </row>
    <row r="118" spans="1:9" s="5" customFormat="1" ht="31.5" x14ac:dyDescent="0.25">
      <c r="A118" s="30" t="s">
        <v>51</v>
      </c>
      <c r="B118" s="31" t="s">
        <v>55</v>
      </c>
      <c r="C118" s="18" t="s">
        <v>118</v>
      </c>
      <c r="D118" s="17">
        <v>768.8</v>
      </c>
      <c r="E118" s="17">
        <v>768.8</v>
      </c>
      <c r="F118" s="17">
        <v>472.5</v>
      </c>
      <c r="G118" s="17">
        <v>0</v>
      </c>
      <c r="I118" s="6"/>
    </row>
    <row r="119" spans="1:9" s="5" customFormat="1" ht="15.75" x14ac:dyDescent="0.25">
      <c r="A119" s="30"/>
      <c r="B119" s="31"/>
      <c r="C119" s="16" t="s">
        <v>101</v>
      </c>
      <c r="D119" s="17">
        <v>2576.9</v>
      </c>
      <c r="E119" s="17">
        <v>2576.9</v>
      </c>
      <c r="F119" s="17">
        <v>2482.3000000000002</v>
      </c>
      <c r="G119" s="17">
        <v>0</v>
      </c>
      <c r="I119" s="6"/>
    </row>
    <row r="120" spans="1:9" s="5" customFormat="1" ht="30.75" customHeight="1" x14ac:dyDescent="0.25">
      <c r="A120" s="30"/>
      <c r="B120" s="31"/>
      <c r="C120" s="18" t="s">
        <v>123</v>
      </c>
      <c r="D120" s="17">
        <v>90.4</v>
      </c>
      <c r="E120" s="17">
        <v>90.4</v>
      </c>
      <c r="F120" s="17">
        <v>0</v>
      </c>
      <c r="G120" s="17">
        <v>0</v>
      </c>
      <c r="I120" s="6"/>
    </row>
    <row r="121" spans="1:9" s="5" customFormat="1" ht="31.5" customHeight="1" x14ac:dyDescent="0.25">
      <c r="A121" s="30"/>
      <c r="B121" s="31"/>
      <c r="C121" s="19" t="s">
        <v>10</v>
      </c>
      <c r="D121" s="17">
        <v>62</v>
      </c>
      <c r="E121" s="17">
        <v>62</v>
      </c>
      <c r="F121" s="17">
        <v>0</v>
      </c>
      <c r="G121" s="17">
        <v>0</v>
      </c>
      <c r="I121" s="6"/>
    </row>
    <row r="122" spans="1:9" s="5" customFormat="1" ht="15.75" x14ac:dyDescent="0.25">
      <c r="A122" s="30"/>
      <c r="B122" s="31"/>
      <c r="C122" s="19" t="s">
        <v>114</v>
      </c>
      <c r="D122" s="17">
        <v>43.8</v>
      </c>
      <c r="E122" s="17">
        <v>36.1</v>
      </c>
      <c r="F122" s="17">
        <v>3</v>
      </c>
      <c r="G122" s="17">
        <v>7.7</v>
      </c>
      <c r="I122" s="6"/>
    </row>
    <row r="123" spans="1:9" s="5" customFormat="1" ht="14.25" customHeight="1" x14ac:dyDescent="0.25">
      <c r="A123" s="30"/>
      <c r="B123" s="31"/>
      <c r="C123" s="20" t="s">
        <v>11</v>
      </c>
      <c r="D123" s="21">
        <f>D118+D119+D120+D121+D122</f>
        <v>3541.9</v>
      </c>
      <c r="E123" s="21">
        <f t="shared" ref="E123:G123" si="20">E118+E119+E120+E121+E122</f>
        <v>3534.2</v>
      </c>
      <c r="F123" s="21">
        <f t="shared" si="20"/>
        <v>2957.8</v>
      </c>
      <c r="G123" s="21">
        <f t="shared" si="20"/>
        <v>7.7</v>
      </c>
      <c r="I123" s="6"/>
    </row>
    <row r="124" spans="1:9" s="5" customFormat="1" ht="31.5" x14ac:dyDescent="0.25">
      <c r="A124" s="30" t="s">
        <v>52</v>
      </c>
      <c r="B124" s="31" t="s">
        <v>56</v>
      </c>
      <c r="C124" s="18" t="s">
        <v>118</v>
      </c>
      <c r="D124" s="17">
        <v>671.3</v>
      </c>
      <c r="E124" s="17">
        <v>671.3</v>
      </c>
      <c r="F124" s="17">
        <v>499.7</v>
      </c>
      <c r="G124" s="17">
        <v>0</v>
      </c>
      <c r="I124" s="6"/>
    </row>
    <row r="125" spans="1:9" s="5" customFormat="1" ht="16.149999999999999" customHeight="1" x14ac:dyDescent="0.25">
      <c r="A125" s="30"/>
      <c r="B125" s="31"/>
      <c r="C125" s="16" t="s">
        <v>101</v>
      </c>
      <c r="D125" s="17">
        <v>769.3</v>
      </c>
      <c r="E125" s="17">
        <v>769.3</v>
      </c>
      <c r="F125" s="17">
        <v>743.5</v>
      </c>
      <c r="G125" s="17">
        <v>0</v>
      </c>
      <c r="I125" s="6"/>
    </row>
    <row r="126" spans="1:9" s="5" customFormat="1" ht="29.25" customHeight="1" x14ac:dyDescent="0.25">
      <c r="A126" s="30"/>
      <c r="B126" s="31"/>
      <c r="C126" s="18" t="s">
        <v>123</v>
      </c>
      <c r="D126" s="17">
        <v>34.4</v>
      </c>
      <c r="E126" s="17">
        <v>34.4</v>
      </c>
      <c r="F126" s="17">
        <v>0</v>
      </c>
      <c r="G126" s="17">
        <v>0</v>
      </c>
      <c r="I126" s="6"/>
    </row>
    <row r="127" spans="1:9" s="5" customFormat="1" ht="29.25" customHeight="1" x14ac:dyDescent="0.25">
      <c r="A127" s="30"/>
      <c r="B127" s="31"/>
      <c r="C127" s="19" t="s">
        <v>10</v>
      </c>
      <c r="D127" s="17">
        <v>27.4</v>
      </c>
      <c r="E127" s="17">
        <v>27.4</v>
      </c>
      <c r="F127" s="17">
        <v>0</v>
      </c>
      <c r="G127" s="17">
        <v>0</v>
      </c>
      <c r="I127" s="6"/>
    </row>
    <row r="128" spans="1:9" s="5" customFormat="1" ht="15" customHeight="1" x14ac:dyDescent="0.25">
      <c r="A128" s="30"/>
      <c r="B128" s="31"/>
      <c r="C128" s="20" t="s">
        <v>11</v>
      </c>
      <c r="D128" s="21">
        <f>D124+D125+D126+D127</f>
        <v>1502.4</v>
      </c>
      <c r="E128" s="21">
        <f t="shared" ref="E128:G128" si="21">E124+E125+E126+E127</f>
        <v>1502.4</v>
      </c>
      <c r="F128" s="21">
        <f t="shared" si="21"/>
        <v>1243.2</v>
      </c>
      <c r="G128" s="21">
        <f t="shared" si="21"/>
        <v>0</v>
      </c>
      <c r="I128" s="6"/>
    </row>
    <row r="129" spans="1:10" s="5" customFormat="1" ht="29.25" customHeight="1" x14ac:dyDescent="0.25">
      <c r="A129" s="30" t="s">
        <v>53</v>
      </c>
      <c r="B129" s="31" t="s">
        <v>57</v>
      </c>
      <c r="C129" s="18" t="s">
        <v>118</v>
      </c>
      <c r="D129" s="17">
        <v>379.6</v>
      </c>
      <c r="E129" s="17">
        <v>379.6</v>
      </c>
      <c r="F129" s="17">
        <v>250.3</v>
      </c>
      <c r="G129" s="17">
        <v>0</v>
      </c>
      <c r="I129" s="6"/>
    </row>
    <row r="130" spans="1:10" s="5" customFormat="1" ht="16.149999999999999" customHeight="1" x14ac:dyDescent="0.25">
      <c r="A130" s="30"/>
      <c r="B130" s="31"/>
      <c r="C130" s="16" t="s">
        <v>101</v>
      </c>
      <c r="D130" s="17">
        <v>663.7</v>
      </c>
      <c r="E130" s="17">
        <v>663.7</v>
      </c>
      <c r="F130" s="17">
        <v>641.20000000000005</v>
      </c>
      <c r="G130" s="17">
        <v>0</v>
      </c>
      <c r="I130" s="6"/>
    </row>
    <row r="131" spans="1:10" s="5" customFormat="1" ht="30" customHeight="1" x14ac:dyDescent="0.25">
      <c r="A131" s="30"/>
      <c r="B131" s="31"/>
      <c r="C131" s="18" t="s">
        <v>123</v>
      </c>
      <c r="D131" s="17">
        <v>27.3</v>
      </c>
      <c r="E131" s="17">
        <v>27.3</v>
      </c>
      <c r="F131" s="17">
        <v>0</v>
      </c>
      <c r="G131" s="17">
        <v>0</v>
      </c>
      <c r="I131" s="6"/>
    </row>
    <row r="132" spans="1:10" s="5" customFormat="1" ht="31.15" customHeight="1" x14ac:dyDescent="0.25">
      <c r="A132" s="30"/>
      <c r="B132" s="31"/>
      <c r="C132" s="19" t="s">
        <v>10</v>
      </c>
      <c r="D132" s="17">
        <v>6</v>
      </c>
      <c r="E132" s="17">
        <v>6</v>
      </c>
      <c r="F132" s="17">
        <v>0</v>
      </c>
      <c r="G132" s="17">
        <v>0</v>
      </c>
      <c r="I132" s="6"/>
    </row>
    <row r="133" spans="1:10" s="5" customFormat="1" ht="15.75" x14ac:dyDescent="0.25">
      <c r="A133" s="30"/>
      <c r="B133" s="31"/>
      <c r="C133" s="20" t="s">
        <v>11</v>
      </c>
      <c r="D133" s="21">
        <f>D129+D130+D131+D132</f>
        <v>1076.6000000000001</v>
      </c>
      <c r="E133" s="21">
        <f t="shared" ref="E133:G133" si="22">E129+E130+E131+E132</f>
        <v>1076.6000000000001</v>
      </c>
      <c r="F133" s="21">
        <f t="shared" si="22"/>
        <v>891.5</v>
      </c>
      <c r="G133" s="21">
        <f t="shared" si="22"/>
        <v>0</v>
      </c>
      <c r="I133" s="6"/>
      <c r="J133" s="6"/>
    </row>
    <row r="134" spans="1:10" s="5" customFormat="1" ht="33" customHeight="1" x14ac:dyDescent="0.25">
      <c r="A134" s="30" t="s">
        <v>54</v>
      </c>
      <c r="B134" s="31" t="s">
        <v>58</v>
      </c>
      <c r="C134" s="18" t="s">
        <v>118</v>
      </c>
      <c r="D134" s="17">
        <v>432.6</v>
      </c>
      <c r="E134" s="17">
        <v>432.6</v>
      </c>
      <c r="F134" s="17">
        <v>308.89999999999998</v>
      </c>
      <c r="G134" s="17">
        <v>0</v>
      </c>
      <c r="I134" s="6"/>
    </row>
    <row r="135" spans="1:10" s="5" customFormat="1" ht="15.75" x14ac:dyDescent="0.25">
      <c r="A135" s="30"/>
      <c r="B135" s="31"/>
      <c r="C135" s="16" t="s">
        <v>101</v>
      </c>
      <c r="D135" s="17">
        <v>766.8</v>
      </c>
      <c r="E135" s="17">
        <v>766.8</v>
      </c>
      <c r="F135" s="17">
        <v>742.2</v>
      </c>
      <c r="G135" s="17">
        <v>0</v>
      </c>
      <c r="I135" s="6"/>
      <c r="J135" s="6"/>
    </row>
    <row r="136" spans="1:10" s="5" customFormat="1" ht="31.5" x14ac:dyDescent="0.25">
      <c r="A136" s="30"/>
      <c r="B136" s="31"/>
      <c r="C136" s="18" t="s">
        <v>123</v>
      </c>
      <c r="D136" s="17">
        <v>17.600000000000001</v>
      </c>
      <c r="E136" s="17">
        <v>17.600000000000001</v>
      </c>
      <c r="F136" s="17">
        <v>0</v>
      </c>
      <c r="G136" s="17">
        <v>0</v>
      </c>
      <c r="I136" s="6"/>
    </row>
    <row r="137" spans="1:10" s="5" customFormat="1" ht="47.25" x14ac:dyDescent="0.25">
      <c r="A137" s="30"/>
      <c r="B137" s="31"/>
      <c r="C137" s="18" t="s">
        <v>120</v>
      </c>
      <c r="D137" s="17">
        <v>17.5</v>
      </c>
      <c r="E137" s="17">
        <v>17.5</v>
      </c>
      <c r="F137" s="17">
        <v>10</v>
      </c>
      <c r="G137" s="17">
        <v>0</v>
      </c>
      <c r="I137" s="6"/>
    </row>
    <row r="138" spans="1:10" s="5" customFormat="1" ht="31.5" x14ac:dyDescent="0.25">
      <c r="A138" s="30"/>
      <c r="B138" s="31"/>
      <c r="C138" s="19" t="s">
        <v>10</v>
      </c>
      <c r="D138" s="17">
        <v>6.7</v>
      </c>
      <c r="E138" s="17">
        <v>6.7</v>
      </c>
      <c r="F138" s="17">
        <v>0</v>
      </c>
      <c r="G138" s="17">
        <v>0</v>
      </c>
      <c r="I138" s="6"/>
    </row>
    <row r="139" spans="1:10" s="5" customFormat="1" ht="15.6" customHeight="1" x14ac:dyDescent="0.25">
      <c r="A139" s="30"/>
      <c r="B139" s="31"/>
      <c r="C139" s="20" t="s">
        <v>11</v>
      </c>
      <c r="D139" s="21">
        <f>D134+D135+D136+D137+D138</f>
        <v>1241.2</v>
      </c>
      <c r="E139" s="21">
        <f t="shared" ref="E139:G139" si="23">E134+E135+E136+E137+E138</f>
        <v>1241.2</v>
      </c>
      <c r="F139" s="21">
        <f t="shared" si="23"/>
        <v>1061.0999999999999</v>
      </c>
      <c r="G139" s="21">
        <f t="shared" si="23"/>
        <v>0</v>
      </c>
      <c r="I139" s="6"/>
    </row>
    <row r="140" spans="1:10" s="2" customFormat="1" ht="31.15" customHeight="1" x14ac:dyDescent="0.25">
      <c r="A140" s="26" t="s">
        <v>59</v>
      </c>
      <c r="B140" s="39" t="s">
        <v>60</v>
      </c>
      <c r="C140" s="18" t="s">
        <v>118</v>
      </c>
      <c r="D140" s="17">
        <v>215.5</v>
      </c>
      <c r="E140" s="17">
        <v>215.5</v>
      </c>
      <c r="F140" s="17">
        <v>166.7</v>
      </c>
      <c r="G140" s="17">
        <v>0</v>
      </c>
    </row>
    <row r="141" spans="1:10" s="2" customFormat="1" ht="16.149999999999999" customHeight="1" x14ac:dyDescent="0.25">
      <c r="A141" s="28"/>
      <c r="B141" s="39"/>
      <c r="C141" s="16" t="s">
        <v>101</v>
      </c>
      <c r="D141" s="17">
        <v>541.79999999999995</v>
      </c>
      <c r="E141" s="17">
        <v>541.79999999999995</v>
      </c>
      <c r="F141" s="17">
        <v>523.1</v>
      </c>
      <c r="G141" s="17">
        <v>0</v>
      </c>
    </row>
    <row r="142" spans="1:10" s="2" customFormat="1" ht="33" customHeight="1" x14ac:dyDescent="0.25">
      <c r="A142" s="28"/>
      <c r="B142" s="39"/>
      <c r="C142" s="18" t="s">
        <v>123</v>
      </c>
      <c r="D142" s="17">
        <v>16.899999999999999</v>
      </c>
      <c r="E142" s="17">
        <v>16.899999999999999</v>
      </c>
      <c r="F142" s="17">
        <v>0</v>
      </c>
      <c r="G142" s="17">
        <v>0</v>
      </c>
    </row>
    <row r="143" spans="1:10" s="2" customFormat="1" ht="31.5" x14ac:dyDescent="0.25">
      <c r="A143" s="28"/>
      <c r="B143" s="39"/>
      <c r="C143" s="19" t="s">
        <v>10</v>
      </c>
      <c r="D143" s="17">
        <v>1</v>
      </c>
      <c r="E143" s="17">
        <v>1</v>
      </c>
      <c r="F143" s="17">
        <v>0</v>
      </c>
      <c r="G143" s="17">
        <v>0</v>
      </c>
    </row>
    <row r="144" spans="1:10" s="2" customFormat="1" ht="15.75" x14ac:dyDescent="0.25">
      <c r="A144" s="27"/>
      <c r="B144" s="39"/>
      <c r="C144" s="20" t="s">
        <v>11</v>
      </c>
      <c r="D144" s="21">
        <f>D140+D141+D142+D143</f>
        <v>775.19999999999993</v>
      </c>
      <c r="E144" s="22">
        <f>E140+E141+E142+E143</f>
        <v>775.19999999999993</v>
      </c>
      <c r="F144" s="22">
        <f>F140+F141+F142+F143</f>
        <v>689.8</v>
      </c>
      <c r="G144" s="21">
        <f>G140+G141+G142+G143</f>
        <v>0</v>
      </c>
    </row>
    <row r="145" spans="1:7" s="2" customFormat="1" ht="29.25" customHeight="1" x14ac:dyDescent="0.25">
      <c r="A145" s="38" t="s">
        <v>129</v>
      </c>
      <c r="B145" s="31" t="s">
        <v>67</v>
      </c>
      <c r="C145" s="18" t="s">
        <v>118</v>
      </c>
      <c r="D145" s="17">
        <v>172.6</v>
      </c>
      <c r="E145" s="17">
        <v>157.6</v>
      </c>
      <c r="F145" s="17">
        <v>126.9</v>
      </c>
      <c r="G145" s="17">
        <v>15</v>
      </c>
    </row>
    <row r="146" spans="1:7" s="2" customFormat="1" ht="14.45" customHeight="1" x14ac:dyDescent="0.25">
      <c r="A146" s="30"/>
      <c r="B146" s="31"/>
      <c r="C146" s="16" t="s">
        <v>101</v>
      </c>
      <c r="D146" s="17">
        <v>338.6</v>
      </c>
      <c r="E146" s="17">
        <v>338.6</v>
      </c>
      <c r="F146" s="17">
        <v>328.2</v>
      </c>
      <c r="G146" s="17">
        <v>0</v>
      </c>
    </row>
    <row r="147" spans="1:7" s="2" customFormat="1" ht="30" customHeight="1" x14ac:dyDescent="0.25">
      <c r="A147" s="30"/>
      <c r="B147" s="31"/>
      <c r="C147" s="18" t="s">
        <v>123</v>
      </c>
      <c r="D147" s="17">
        <v>10.5</v>
      </c>
      <c r="E147" s="17">
        <v>10.5</v>
      </c>
      <c r="F147" s="17">
        <v>0</v>
      </c>
      <c r="G147" s="17">
        <v>0</v>
      </c>
    </row>
    <row r="148" spans="1:7" s="2" customFormat="1" ht="29.45" customHeight="1" x14ac:dyDescent="0.25">
      <c r="A148" s="30"/>
      <c r="B148" s="31"/>
      <c r="C148" s="19" t="s">
        <v>10</v>
      </c>
      <c r="D148" s="17">
        <v>4.5</v>
      </c>
      <c r="E148" s="17">
        <v>4.5</v>
      </c>
      <c r="F148" s="17">
        <v>0</v>
      </c>
      <c r="G148" s="17">
        <v>0</v>
      </c>
    </row>
    <row r="149" spans="1:7" s="2" customFormat="1" ht="15.75" x14ac:dyDescent="0.25">
      <c r="A149" s="30"/>
      <c r="B149" s="31"/>
      <c r="C149" s="20" t="s">
        <v>11</v>
      </c>
      <c r="D149" s="21">
        <f>D145+D146+D147+D148</f>
        <v>526.20000000000005</v>
      </c>
      <c r="E149" s="22">
        <f>E145+E146+E147+E148</f>
        <v>511.20000000000005</v>
      </c>
      <c r="F149" s="22">
        <f>F145+F146+F147+F148</f>
        <v>455.1</v>
      </c>
      <c r="G149" s="21">
        <f>G145+G146+G147+G148</f>
        <v>15</v>
      </c>
    </row>
    <row r="150" spans="1:7" s="2" customFormat="1" ht="31.5" x14ac:dyDescent="0.25">
      <c r="A150" s="30" t="s">
        <v>61</v>
      </c>
      <c r="B150" s="31" t="s">
        <v>68</v>
      </c>
      <c r="C150" s="18" t="s">
        <v>118</v>
      </c>
      <c r="D150" s="17">
        <v>301.39999999999998</v>
      </c>
      <c r="E150" s="17">
        <v>296.39999999999998</v>
      </c>
      <c r="F150" s="17">
        <v>246.7</v>
      </c>
      <c r="G150" s="17">
        <v>5</v>
      </c>
    </row>
    <row r="151" spans="1:7" s="2" customFormat="1" ht="15.75" x14ac:dyDescent="0.25">
      <c r="A151" s="30"/>
      <c r="B151" s="31"/>
      <c r="C151" s="16" t="s">
        <v>101</v>
      </c>
      <c r="D151" s="17">
        <v>451.2</v>
      </c>
      <c r="E151" s="17">
        <v>451.2</v>
      </c>
      <c r="F151" s="17">
        <v>438.1</v>
      </c>
      <c r="G151" s="17">
        <v>0</v>
      </c>
    </row>
    <row r="152" spans="1:7" s="2" customFormat="1" ht="31.15" customHeight="1" x14ac:dyDescent="0.25">
      <c r="A152" s="30"/>
      <c r="B152" s="31"/>
      <c r="C152" s="18" t="s">
        <v>123</v>
      </c>
      <c r="D152" s="17">
        <v>15</v>
      </c>
      <c r="E152" s="17">
        <v>15</v>
      </c>
      <c r="F152" s="17">
        <v>0</v>
      </c>
      <c r="G152" s="17">
        <v>0</v>
      </c>
    </row>
    <row r="153" spans="1:7" s="2" customFormat="1" ht="31.5" x14ac:dyDescent="0.25">
      <c r="A153" s="30"/>
      <c r="B153" s="31"/>
      <c r="C153" s="19" t="s">
        <v>10</v>
      </c>
      <c r="D153" s="17">
        <v>8.6</v>
      </c>
      <c r="E153" s="17">
        <v>8.6</v>
      </c>
      <c r="F153" s="17">
        <v>0</v>
      </c>
      <c r="G153" s="17">
        <v>0</v>
      </c>
    </row>
    <row r="154" spans="1:7" s="2" customFormat="1" ht="17.45" customHeight="1" x14ac:dyDescent="0.25">
      <c r="A154" s="30"/>
      <c r="B154" s="31"/>
      <c r="C154" s="20" t="s">
        <v>11</v>
      </c>
      <c r="D154" s="21">
        <f>D150+D151+D152+D153</f>
        <v>776.19999999999993</v>
      </c>
      <c r="E154" s="21">
        <f t="shared" ref="E154:G154" si="24">E150+E151+E152+E153</f>
        <v>771.19999999999993</v>
      </c>
      <c r="F154" s="21">
        <f t="shared" si="24"/>
        <v>684.8</v>
      </c>
      <c r="G154" s="21">
        <f t="shared" si="24"/>
        <v>5</v>
      </c>
    </row>
    <row r="155" spans="1:7" s="2" customFormat="1" ht="31.5" x14ac:dyDescent="0.25">
      <c r="A155" s="30" t="s">
        <v>62</v>
      </c>
      <c r="B155" s="31" t="s">
        <v>69</v>
      </c>
      <c r="C155" s="18" t="s">
        <v>118</v>
      </c>
      <c r="D155" s="17">
        <v>240.6</v>
      </c>
      <c r="E155" s="17">
        <v>240.6</v>
      </c>
      <c r="F155" s="17">
        <v>181.7</v>
      </c>
      <c r="G155" s="17">
        <v>0</v>
      </c>
    </row>
    <row r="156" spans="1:7" s="2" customFormat="1" ht="16.149999999999999" customHeight="1" x14ac:dyDescent="0.25">
      <c r="A156" s="30"/>
      <c r="B156" s="31"/>
      <c r="C156" s="16" t="s">
        <v>101</v>
      </c>
      <c r="D156" s="17">
        <v>461.7</v>
      </c>
      <c r="E156" s="17">
        <v>461.7</v>
      </c>
      <c r="F156" s="17">
        <v>447.7</v>
      </c>
      <c r="G156" s="17">
        <v>0</v>
      </c>
    </row>
    <row r="157" spans="1:7" s="2" customFormat="1" ht="31.5" x14ac:dyDescent="0.25">
      <c r="A157" s="30"/>
      <c r="B157" s="31"/>
      <c r="C157" s="18" t="s">
        <v>123</v>
      </c>
      <c r="D157" s="17">
        <v>14.5</v>
      </c>
      <c r="E157" s="17">
        <v>14.5</v>
      </c>
      <c r="F157" s="17">
        <v>0</v>
      </c>
      <c r="G157" s="17">
        <v>0</v>
      </c>
    </row>
    <row r="158" spans="1:7" s="2" customFormat="1" ht="31.5" x14ac:dyDescent="0.25">
      <c r="A158" s="30"/>
      <c r="B158" s="31"/>
      <c r="C158" s="19" t="s">
        <v>10</v>
      </c>
      <c r="D158" s="17">
        <v>6.5</v>
      </c>
      <c r="E158" s="17">
        <v>6.5</v>
      </c>
      <c r="F158" s="17">
        <v>0</v>
      </c>
      <c r="G158" s="17">
        <v>0</v>
      </c>
    </row>
    <row r="159" spans="1:7" s="2" customFormat="1" ht="15.75" x14ac:dyDescent="0.25">
      <c r="A159" s="30"/>
      <c r="B159" s="31"/>
      <c r="C159" s="20" t="s">
        <v>11</v>
      </c>
      <c r="D159" s="21">
        <f>D155+D156+D157+D158</f>
        <v>723.3</v>
      </c>
      <c r="E159" s="21">
        <f t="shared" ref="E159:G159" si="25">E155+E156+E157+E158</f>
        <v>723.3</v>
      </c>
      <c r="F159" s="21">
        <f t="shared" si="25"/>
        <v>629.4</v>
      </c>
      <c r="G159" s="21">
        <f t="shared" si="25"/>
        <v>0</v>
      </c>
    </row>
    <row r="160" spans="1:7" s="2" customFormat="1" ht="31.5" customHeight="1" x14ac:dyDescent="0.25">
      <c r="A160" s="30" t="s">
        <v>63</v>
      </c>
      <c r="B160" s="31" t="s">
        <v>70</v>
      </c>
      <c r="C160" s="18" t="s">
        <v>118</v>
      </c>
      <c r="D160" s="17">
        <v>397.4</v>
      </c>
      <c r="E160" s="17">
        <v>397.4</v>
      </c>
      <c r="F160" s="17">
        <v>282.89999999999998</v>
      </c>
      <c r="G160" s="17">
        <v>0</v>
      </c>
    </row>
    <row r="161" spans="1:14" s="2" customFormat="1" ht="16.149999999999999" customHeight="1" x14ac:dyDescent="0.25">
      <c r="A161" s="30"/>
      <c r="B161" s="31"/>
      <c r="C161" s="16" t="s">
        <v>101</v>
      </c>
      <c r="D161" s="17">
        <v>643.9</v>
      </c>
      <c r="E161" s="17">
        <v>643.9</v>
      </c>
      <c r="F161" s="17">
        <v>622.6</v>
      </c>
      <c r="G161" s="17">
        <v>0</v>
      </c>
    </row>
    <row r="162" spans="1:14" s="2" customFormat="1" ht="31.5" x14ac:dyDescent="0.25">
      <c r="A162" s="30"/>
      <c r="B162" s="31"/>
      <c r="C162" s="18" t="s">
        <v>123</v>
      </c>
      <c r="D162" s="17">
        <v>21.8</v>
      </c>
      <c r="E162" s="17">
        <v>21.8</v>
      </c>
      <c r="F162" s="17">
        <v>0</v>
      </c>
      <c r="G162" s="17">
        <v>0</v>
      </c>
    </row>
    <row r="163" spans="1:14" s="2" customFormat="1" ht="31.5" x14ac:dyDescent="0.25">
      <c r="A163" s="30"/>
      <c r="B163" s="31"/>
      <c r="C163" s="19" t="s">
        <v>10</v>
      </c>
      <c r="D163" s="17">
        <v>17.8</v>
      </c>
      <c r="E163" s="17">
        <v>17.8</v>
      </c>
      <c r="F163" s="17">
        <v>0</v>
      </c>
      <c r="G163" s="17">
        <v>0</v>
      </c>
    </row>
    <row r="164" spans="1:14" s="2" customFormat="1" ht="15.75" x14ac:dyDescent="0.25">
      <c r="A164" s="30"/>
      <c r="B164" s="31"/>
      <c r="C164" s="20" t="s">
        <v>11</v>
      </c>
      <c r="D164" s="21">
        <f>D160+D161+D162+D163</f>
        <v>1080.8999999999999</v>
      </c>
      <c r="E164" s="22">
        <f>E160+E161+E162+E163</f>
        <v>1080.8999999999999</v>
      </c>
      <c r="F164" s="22">
        <f>F160+F161+F162+F163</f>
        <v>905.5</v>
      </c>
      <c r="G164" s="21">
        <f>G160+G161+G162+G163</f>
        <v>0</v>
      </c>
    </row>
    <row r="165" spans="1:14" s="2" customFormat="1" ht="31.5" x14ac:dyDescent="0.25">
      <c r="A165" s="30" t="s">
        <v>130</v>
      </c>
      <c r="B165" s="31" t="s">
        <v>71</v>
      </c>
      <c r="C165" s="18" t="s">
        <v>118</v>
      </c>
      <c r="D165" s="17">
        <v>592.4</v>
      </c>
      <c r="E165" s="17">
        <v>567.4</v>
      </c>
      <c r="F165" s="17">
        <v>432.6</v>
      </c>
      <c r="G165" s="17">
        <v>25</v>
      </c>
    </row>
    <row r="166" spans="1:14" s="2" customFormat="1" ht="15.75" x14ac:dyDescent="0.25">
      <c r="A166" s="30"/>
      <c r="B166" s="31"/>
      <c r="C166" s="16" t="s">
        <v>101</v>
      </c>
      <c r="D166" s="17">
        <v>666.1</v>
      </c>
      <c r="E166" s="17">
        <v>666.1</v>
      </c>
      <c r="F166" s="17">
        <v>642.70000000000005</v>
      </c>
      <c r="G166" s="17">
        <v>0</v>
      </c>
      <c r="L166" s="7"/>
      <c r="M166" s="7"/>
    </row>
    <row r="167" spans="1:14" s="2" customFormat="1" ht="31.5" x14ac:dyDescent="0.25">
      <c r="A167" s="30"/>
      <c r="B167" s="31"/>
      <c r="C167" s="18" t="s">
        <v>123</v>
      </c>
      <c r="D167" s="17">
        <v>21.9</v>
      </c>
      <c r="E167" s="17">
        <v>21.9</v>
      </c>
      <c r="F167" s="17">
        <v>0</v>
      </c>
      <c r="G167" s="17">
        <v>0</v>
      </c>
      <c r="K167" s="7"/>
      <c r="L167" s="7"/>
      <c r="M167" s="7"/>
      <c r="N167" s="7"/>
    </row>
    <row r="168" spans="1:14" s="2" customFormat="1" ht="47.25" x14ac:dyDescent="0.25">
      <c r="A168" s="30"/>
      <c r="B168" s="31"/>
      <c r="C168" s="18" t="s">
        <v>120</v>
      </c>
      <c r="D168" s="17">
        <v>17.5</v>
      </c>
      <c r="E168" s="17">
        <v>17.5</v>
      </c>
      <c r="F168" s="17">
        <v>10</v>
      </c>
      <c r="G168" s="17">
        <v>0</v>
      </c>
      <c r="J168" s="7"/>
      <c r="K168" s="7"/>
    </row>
    <row r="169" spans="1:14" s="2" customFormat="1" ht="31.5" x14ac:dyDescent="0.25">
      <c r="A169" s="30"/>
      <c r="B169" s="31"/>
      <c r="C169" s="19" t="s">
        <v>10</v>
      </c>
      <c r="D169" s="17">
        <v>8.1999999999999993</v>
      </c>
      <c r="E169" s="17">
        <v>8.1999999999999993</v>
      </c>
      <c r="F169" s="17">
        <v>0</v>
      </c>
      <c r="G169" s="17">
        <v>0</v>
      </c>
    </row>
    <row r="170" spans="1:14" s="2" customFormat="1" ht="15" customHeight="1" x14ac:dyDescent="0.25">
      <c r="A170" s="30"/>
      <c r="B170" s="31"/>
      <c r="C170" s="19" t="s">
        <v>114</v>
      </c>
      <c r="D170" s="17">
        <v>1.7</v>
      </c>
      <c r="E170" s="17">
        <v>1.7</v>
      </c>
      <c r="F170" s="17">
        <v>0</v>
      </c>
      <c r="G170" s="17">
        <v>0</v>
      </c>
    </row>
    <row r="171" spans="1:14" s="2" customFormat="1" ht="15.75" x14ac:dyDescent="0.25">
      <c r="A171" s="30"/>
      <c r="B171" s="31"/>
      <c r="C171" s="20" t="s">
        <v>11</v>
      </c>
      <c r="D171" s="21">
        <f>D165+D166+D167+D169+D168+D170</f>
        <v>1307.8000000000002</v>
      </c>
      <c r="E171" s="21">
        <f t="shared" ref="E171:G171" si="26">E165+E166+E167+E169+E168+E170</f>
        <v>1282.8000000000002</v>
      </c>
      <c r="F171" s="21">
        <f t="shared" si="26"/>
        <v>1085.3000000000002</v>
      </c>
      <c r="G171" s="21">
        <f t="shared" si="26"/>
        <v>25</v>
      </c>
    </row>
    <row r="172" spans="1:14" s="2" customFormat="1" ht="31.5" x14ac:dyDescent="0.25">
      <c r="A172" s="30" t="s">
        <v>64</v>
      </c>
      <c r="B172" s="31" t="s">
        <v>73</v>
      </c>
      <c r="C172" s="18" t="s">
        <v>118</v>
      </c>
      <c r="D172" s="17">
        <v>298.39999999999998</v>
      </c>
      <c r="E172" s="17">
        <v>298.39999999999998</v>
      </c>
      <c r="F172" s="17">
        <v>259.5</v>
      </c>
      <c r="G172" s="17">
        <v>0</v>
      </c>
    </row>
    <row r="173" spans="1:14" s="2" customFormat="1" ht="15.75" x14ac:dyDescent="0.25">
      <c r="A173" s="30"/>
      <c r="B173" s="31"/>
      <c r="C173" s="16" t="s">
        <v>101</v>
      </c>
      <c r="D173" s="17">
        <v>379.4</v>
      </c>
      <c r="E173" s="17">
        <v>379.4</v>
      </c>
      <c r="F173" s="17">
        <v>367.2</v>
      </c>
      <c r="G173" s="17">
        <v>0</v>
      </c>
    </row>
    <row r="174" spans="1:14" s="2" customFormat="1" ht="32.25" customHeight="1" x14ac:dyDescent="0.25">
      <c r="A174" s="30"/>
      <c r="B174" s="31"/>
      <c r="C174" s="18" t="s">
        <v>123</v>
      </c>
      <c r="D174" s="17">
        <v>11.7</v>
      </c>
      <c r="E174" s="17">
        <v>11.7</v>
      </c>
      <c r="F174" s="17">
        <v>0</v>
      </c>
      <c r="G174" s="17">
        <v>0</v>
      </c>
    </row>
    <row r="175" spans="1:14" s="2" customFormat="1" ht="30" customHeight="1" x14ac:dyDescent="0.25">
      <c r="A175" s="30"/>
      <c r="B175" s="31"/>
      <c r="C175" s="19" t="s">
        <v>10</v>
      </c>
      <c r="D175" s="17">
        <v>18.399999999999999</v>
      </c>
      <c r="E175" s="17">
        <v>18.399999999999999</v>
      </c>
      <c r="F175" s="17">
        <v>0</v>
      </c>
      <c r="G175" s="17">
        <v>0</v>
      </c>
    </row>
    <row r="176" spans="1:14" s="2" customFormat="1" ht="15.75" x14ac:dyDescent="0.25">
      <c r="A176" s="30"/>
      <c r="B176" s="31"/>
      <c r="C176" s="20" t="s">
        <v>11</v>
      </c>
      <c r="D176" s="21">
        <f>D172+D173+D174+D175</f>
        <v>707.9</v>
      </c>
      <c r="E176" s="22">
        <f>E172+E173+E174+E175</f>
        <v>707.9</v>
      </c>
      <c r="F176" s="22">
        <f>F172+F173+F174+F175</f>
        <v>626.70000000000005</v>
      </c>
      <c r="G176" s="21">
        <f>G172+G173+G174+G175</f>
        <v>0</v>
      </c>
    </row>
    <row r="177" spans="1:11" s="2" customFormat="1" ht="32.25" customHeight="1" x14ac:dyDescent="0.25">
      <c r="A177" s="30" t="s">
        <v>65</v>
      </c>
      <c r="B177" s="31" t="s">
        <v>86</v>
      </c>
      <c r="C177" s="18" t="s">
        <v>118</v>
      </c>
      <c r="D177" s="17">
        <v>366.4</v>
      </c>
      <c r="E177" s="17">
        <v>366.4</v>
      </c>
      <c r="F177" s="17">
        <v>295.39999999999998</v>
      </c>
      <c r="G177" s="17">
        <v>0</v>
      </c>
    </row>
    <row r="178" spans="1:11" s="2" customFormat="1" ht="15.75" x14ac:dyDescent="0.25">
      <c r="A178" s="30"/>
      <c r="B178" s="31"/>
      <c r="C178" s="16" t="s">
        <v>101</v>
      </c>
      <c r="D178" s="17">
        <v>196.7</v>
      </c>
      <c r="E178" s="17">
        <v>196.7</v>
      </c>
      <c r="F178" s="17">
        <v>188.7</v>
      </c>
      <c r="G178" s="17">
        <v>0</v>
      </c>
    </row>
    <row r="179" spans="1:11" s="2" customFormat="1" ht="32.25" customHeight="1" x14ac:dyDescent="0.25">
      <c r="A179" s="30"/>
      <c r="B179" s="31"/>
      <c r="C179" s="19" t="s">
        <v>10</v>
      </c>
      <c r="D179" s="17">
        <v>23.8</v>
      </c>
      <c r="E179" s="17">
        <v>23.8</v>
      </c>
      <c r="F179" s="17">
        <v>0</v>
      </c>
      <c r="G179" s="17">
        <v>0</v>
      </c>
    </row>
    <row r="180" spans="1:11" s="2" customFormat="1" ht="17.25" customHeight="1" x14ac:dyDescent="0.25">
      <c r="A180" s="30"/>
      <c r="B180" s="31"/>
      <c r="C180" s="20" t="s">
        <v>11</v>
      </c>
      <c r="D180" s="21">
        <f>D177+D178+D179</f>
        <v>586.89999999999986</v>
      </c>
      <c r="E180" s="21">
        <f t="shared" ref="E180:G180" si="27">E177+E178+E179</f>
        <v>586.89999999999986</v>
      </c>
      <c r="F180" s="21">
        <f t="shared" si="27"/>
        <v>484.09999999999997</v>
      </c>
      <c r="G180" s="21">
        <f t="shared" si="27"/>
        <v>0</v>
      </c>
    </row>
    <row r="181" spans="1:11" s="5" customFormat="1" ht="31.5" x14ac:dyDescent="0.25">
      <c r="A181" s="30" t="s">
        <v>131</v>
      </c>
      <c r="B181" s="31" t="s">
        <v>126</v>
      </c>
      <c r="C181" s="18" t="s">
        <v>118</v>
      </c>
      <c r="D181" s="17">
        <v>309.89999999999998</v>
      </c>
      <c r="E181" s="17">
        <v>309.89999999999998</v>
      </c>
      <c r="F181" s="17">
        <v>265.7</v>
      </c>
      <c r="G181" s="17">
        <v>0</v>
      </c>
    </row>
    <row r="182" spans="1:11" s="2" customFormat="1" ht="15.75" x14ac:dyDescent="0.25">
      <c r="A182" s="30"/>
      <c r="B182" s="31"/>
      <c r="C182" s="16" t="s">
        <v>101</v>
      </c>
      <c r="D182" s="17">
        <v>212</v>
      </c>
      <c r="E182" s="17">
        <v>212</v>
      </c>
      <c r="F182" s="17">
        <v>204.4</v>
      </c>
      <c r="G182" s="17">
        <v>0</v>
      </c>
    </row>
    <row r="183" spans="1:11" s="2" customFormat="1" ht="31.5" x14ac:dyDescent="0.25">
      <c r="A183" s="30"/>
      <c r="B183" s="31"/>
      <c r="C183" s="18" t="s">
        <v>123</v>
      </c>
      <c r="D183" s="17">
        <v>11.7</v>
      </c>
      <c r="E183" s="17">
        <v>11.7</v>
      </c>
      <c r="F183" s="17">
        <v>0</v>
      </c>
      <c r="G183" s="17">
        <v>0</v>
      </c>
    </row>
    <row r="184" spans="1:11" s="5" customFormat="1" ht="33" customHeight="1" x14ac:dyDescent="0.25">
      <c r="A184" s="30"/>
      <c r="B184" s="31"/>
      <c r="C184" s="19" t="s">
        <v>10</v>
      </c>
      <c r="D184" s="17">
        <v>13.5</v>
      </c>
      <c r="E184" s="17">
        <v>13.5</v>
      </c>
      <c r="F184" s="17">
        <v>0</v>
      </c>
      <c r="G184" s="17">
        <v>0</v>
      </c>
    </row>
    <row r="185" spans="1:11" s="2" customFormat="1" ht="15.75" x14ac:dyDescent="0.25">
      <c r="A185" s="30"/>
      <c r="B185" s="31"/>
      <c r="C185" s="20" t="s">
        <v>11</v>
      </c>
      <c r="D185" s="21">
        <f>D181+D182+D184+D183</f>
        <v>547.1</v>
      </c>
      <c r="E185" s="21">
        <f t="shared" ref="E185:G185" si="28">E181+E182+E184+E183</f>
        <v>547.1</v>
      </c>
      <c r="F185" s="21">
        <f t="shared" si="28"/>
        <v>470.1</v>
      </c>
      <c r="G185" s="21">
        <f t="shared" si="28"/>
        <v>0</v>
      </c>
    </row>
    <row r="186" spans="1:11" s="5" customFormat="1" ht="31.5" x14ac:dyDescent="0.25">
      <c r="A186" s="30" t="s">
        <v>66</v>
      </c>
      <c r="B186" s="31" t="s">
        <v>102</v>
      </c>
      <c r="C186" s="18" t="s">
        <v>118</v>
      </c>
      <c r="D186" s="17">
        <v>299.60000000000002</v>
      </c>
      <c r="E186" s="17">
        <v>299.60000000000002</v>
      </c>
      <c r="F186" s="17">
        <v>257.89999999999998</v>
      </c>
      <c r="G186" s="17">
        <v>0</v>
      </c>
    </row>
    <row r="187" spans="1:11" s="2" customFormat="1" ht="18.75" customHeight="1" x14ac:dyDescent="0.25">
      <c r="A187" s="30"/>
      <c r="B187" s="31"/>
      <c r="C187" s="16" t="s">
        <v>101</v>
      </c>
      <c r="D187" s="17">
        <v>159.19999999999999</v>
      </c>
      <c r="E187" s="17">
        <v>159.19999999999999</v>
      </c>
      <c r="F187" s="17">
        <v>153.4</v>
      </c>
      <c r="G187" s="17">
        <v>0</v>
      </c>
    </row>
    <row r="188" spans="1:11" s="5" customFormat="1" ht="31.15" customHeight="1" x14ac:dyDescent="0.25">
      <c r="A188" s="30"/>
      <c r="B188" s="31"/>
      <c r="C188" s="19" t="s">
        <v>10</v>
      </c>
      <c r="D188" s="17">
        <v>14.5</v>
      </c>
      <c r="E188" s="17">
        <v>14.5</v>
      </c>
      <c r="F188" s="17">
        <v>0</v>
      </c>
      <c r="G188" s="17">
        <v>0</v>
      </c>
      <c r="K188" s="6"/>
    </row>
    <row r="189" spans="1:11" s="2" customFormat="1" ht="15.75" x14ac:dyDescent="0.25">
      <c r="A189" s="30"/>
      <c r="B189" s="31"/>
      <c r="C189" s="20" t="s">
        <v>11</v>
      </c>
      <c r="D189" s="21">
        <f>D186+D187+D188</f>
        <v>473.3</v>
      </c>
      <c r="E189" s="21">
        <f t="shared" ref="E189:G189" si="29">E186+E187+E188</f>
        <v>473.3</v>
      </c>
      <c r="F189" s="21">
        <f t="shared" si="29"/>
        <v>411.29999999999995</v>
      </c>
      <c r="G189" s="21">
        <f t="shared" si="29"/>
        <v>0</v>
      </c>
      <c r="I189" s="7"/>
    </row>
    <row r="190" spans="1:11" s="5" customFormat="1" ht="31.5" x14ac:dyDescent="0.25">
      <c r="A190" s="30" t="s">
        <v>132</v>
      </c>
      <c r="B190" s="31" t="s">
        <v>103</v>
      </c>
      <c r="C190" s="18" t="s">
        <v>118</v>
      </c>
      <c r="D190" s="17">
        <v>283.7</v>
      </c>
      <c r="E190" s="17">
        <v>283.7</v>
      </c>
      <c r="F190" s="17">
        <v>214.9</v>
      </c>
      <c r="G190" s="17">
        <v>0</v>
      </c>
    </row>
    <row r="191" spans="1:11" s="2" customFormat="1" ht="15.75" x14ac:dyDescent="0.25">
      <c r="A191" s="30"/>
      <c r="B191" s="31"/>
      <c r="C191" s="16" t="s">
        <v>101</v>
      </c>
      <c r="D191" s="17">
        <v>140.80000000000001</v>
      </c>
      <c r="E191" s="17">
        <v>140.80000000000001</v>
      </c>
      <c r="F191" s="17">
        <v>135.4</v>
      </c>
      <c r="G191" s="17">
        <v>0</v>
      </c>
    </row>
    <row r="192" spans="1:11" s="2" customFormat="1" ht="30" customHeight="1" x14ac:dyDescent="0.25">
      <c r="A192" s="30"/>
      <c r="B192" s="31"/>
      <c r="C192" s="18" t="s">
        <v>123</v>
      </c>
      <c r="D192" s="17">
        <v>4.7</v>
      </c>
      <c r="E192" s="17">
        <v>4.7</v>
      </c>
      <c r="F192" s="17">
        <v>0</v>
      </c>
      <c r="G192" s="17">
        <v>0</v>
      </c>
    </row>
    <row r="193" spans="1:7" s="2" customFormat="1" ht="29.25" customHeight="1" x14ac:dyDescent="0.25">
      <c r="A193" s="30"/>
      <c r="B193" s="31"/>
      <c r="C193" s="19" t="s">
        <v>10</v>
      </c>
      <c r="D193" s="17">
        <v>14</v>
      </c>
      <c r="E193" s="17">
        <v>14</v>
      </c>
      <c r="F193" s="17">
        <v>0</v>
      </c>
      <c r="G193" s="17">
        <v>0</v>
      </c>
    </row>
    <row r="194" spans="1:7" s="5" customFormat="1" ht="15.75" x14ac:dyDescent="0.25">
      <c r="A194" s="30"/>
      <c r="B194" s="31"/>
      <c r="C194" s="20" t="s">
        <v>11</v>
      </c>
      <c r="D194" s="21">
        <f>D190+D191+D192+D193</f>
        <v>443.2</v>
      </c>
      <c r="E194" s="21">
        <f t="shared" ref="E194:G194" si="30">E190+E191+E192+E193</f>
        <v>443.2</v>
      </c>
      <c r="F194" s="21">
        <f t="shared" si="30"/>
        <v>350.3</v>
      </c>
      <c r="G194" s="21">
        <f t="shared" si="30"/>
        <v>0</v>
      </c>
    </row>
    <row r="195" spans="1:7" s="5" customFormat="1" ht="31.5" x14ac:dyDescent="0.25">
      <c r="A195" s="30" t="s">
        <v>72</v>
      </c>
      <c r="B195" s="31" t="s">
        <v>87</v>
      </c>
      <c r="C195" s="18" t="s">
        <v>118</v>
      </c>
      <c r="D195" s="17">
        <v>255</v>
      </c>
      <c r="E195" s="17">
        <v>255</v>
      </c>
      <c r="F195" s="17">
        <v>191.6</v>
      </c>
      <c r="G195" s="17">
        <v>0</v>
      </c>
    </row>
    <row r="196" spans="1:7" s="2" customFormat="1" ht="15.75" x14ac:dyDescent="0.25">
      <c r="A196" s="30"/>
      <c r="B196" s="31"/>
      <c r="C196" s="16" t="s">
        <v>101</v>
      </c>
      <c r="D196" s="17">
        <v>171.6</v>
      </c>
      <c r="E196" s="17">
        <v>171.6</v>
      </c>
      <c r="F196" s="17">
        <v>165.6</v>
      </c>
      <c r="G196" s="17">
        <v>0</v>
      </c>
    </row>
    <row r="197" spans="1:7" s="2" customFormat="1" ht="29.25" customHeight="1" x14ac:dyDescent="0.25">
      <c r="A197" s="30"/>
      <c r="B197" s="31"/>
      <c r="C197" s="19" t="s">
        <v>10</v>
      </c>
      <c r="D197" s="17">
        <v>11.8</v>
      </c>
      <c r="E197" s="17">
        <v>11.8</v>
      </c>
      <c r="F197" s="17">
        <v>0</v>
      </c>
      <c r="G197" s="17">
        <v>0</v>
      </c>
    </row>
    <row r="198" spans="1:7" s="5" customFormat="1" ht="15" customHeight="1" x14ac:dyDescent="0.25">
      <c r="A198" s="30"/>
      <c r="B198" s="31"/>
      <c r="C198" s="20" t="s">
        <v>11</v>
      </c>
      <c r="D198" s="21">
        <f>D195+D196+D197</f>
        <v>438.40000000000003</v>
      </c>
      <c r="E198" s="21">
        <f t="shared" ref="E198:G198" si="31">E195+E196+E197</f>
        <v>438.40000000000003</v>
      </c>
      <c r="F198" s="21">
        <f t="shared" si="31"/>
        <v>357.2</v>
      </c>
      <c r="G198" s="21">
        <f t="shared" si="31"/>
        <v>0</v>
      </c>
    </row>
    <row r="199" spans="1:7" s="2" customFormat="1" ht="30" customHeight="1" x14ac:dyDescent="0.25">
      <c r="A199" s="30" t="s">
        <v>74</v>
      </c>
      <c r="B199" s="31" t="s">
        <v>88</v>
      </c>
      <c r="C199" s="18" t="s">
        <v>118</v>
      </c>
      <c r="D199" s="17">
        <v>272.2</v>
      </c>
      <c r="E199" s="17">
        <v>272.2</v>
      </c>
      <c r="F199" s="17">
        <v>229.7</v>
      </c>
      <c r="G199" s="17">
        <v>0</v>
      </c>
    </row>
    <row r="200" spans="1:7" s="2" customFormat="1" ht="15.75" x14ac:dyDescent="0.25">
      <c r="A200" s="30"/>
      <c r="B200" s="31"/>
      <c r="C200" s="16" t="s">
        <v>101</v>
      </c>
      <c r="D200" s="17">
        <v>186.9</v>
      </c>
      <c r="E200" s="17">
        <v>186.9</v>
      </c>
      <c r="F200" s="17">
        <v>180.2</v>
      </c>
      <c r="G200" s="17">
        <v>0</v>
      </c>
    </row>
    <row r="201" spans="1:7" s="2" customFormat="1" ht="31.5" x14ac:dyDescent="0.25">
      <c r="A201" s="30"/>
      <c r="B201" s="31"/>
      <c r="C201" s="19" t="s">
        <v>10</v>
      </c>
      <c r="D201" s="17">
        <v>17.3</v>
      </c>
      <c r="E201" s="17">
        <v>17.3</v>
      </c>
      <c r="F201" s="17">
        <v>0</v>
      </c>
      <c r="G201" s="17">
        <v>0</v>
      </c>
    </row>
    <row r="202" spans="1:7" s="5" customFormat="1" ht="15.75" x14ac:dyDescent="0.25">
      <c r="A202" s="30"/>
      <c r="B202" s="31"/>
      <c r="C202" s="20" t="s">
        <v>11</v>
      </c>
      <c r="D202" s="21">
        <f>D199+D200+D201</f>
        <v>476.40000000000003</v>
      </c>
      <c r="E202" s="21">
        <f t="shared" ref="E202:G202" si="32">E199+E200+E201</f>
        <v>476.40000000000003</v>
      </c>
      <c r="F202" s="21">
        <f t="shared" si="32"/>
        <v>409.9</v>
      </c>
      <c r="G202" s="21">
        <f t="shared" si="32"/>
        <v>0</v>
      </c>
    </row>
    <row r="203" spans="1:7" s="5" customFormat="1" ht="31.5" x14ac:dyDescent="0.25">
      <c r="A203" s="30" t="s">
        <v>105</v>
      </c>
      <c r="B203" s="31" t="s">
        <v>89</v>
      </c>
      <c r="C203" s="18" t="s">
        <v>118</v>
      </c>
      <c r="D203" s="17">
        <v>274.39999999999998</v>
      </c>
      <c r="E203" s="17">
        <v>274.39999999999998</v>
      </c>
      <c r="F203" s="17">
        <v>229.8</v>
      </c>
      <c r="G203" s="17">
        <v>0</v>
      </c>
    </row>
    <row r="204" spans="1:7" s="5" customFormat="1" ht="20.25" customHeight="1" x14ac:dyDescent="0.25">
      <c r="A204" s="30"/>
      <c r="B204" s="31"/>
      <c r="C204" s="16" t="s">
        <v>101</v>
      </c>
      <c r="D204" s="17">
        <v>171.3</v>
      </c>
      <c r="E204" s="17">
        <v>171.3</v>
      </c>
      <c r="F204" s="17">
        <v>164.9</v>
      </c>
      <c r="G204" s="17">
        <v>0</v>
      </c>
    </row>
    <row r="205" spans="1:7" s="5" customFormat="1" ht="29.25" customHeight="1" x14ac:dyDescent="0.25">
      <c r="A205" s="30"/>
      <c r="B205" s="31"/>
      <c r="C205" s="19" t="s">
        <v>10</v>
      </c>
      <c r="D205" s="17">
        <v>14.8</v>
      </c>
      <c r="E205" s="17">
        <v>14.8</v>
      </c>
      <c r="F205" s="17">
        <v>0</v>
      </c>
      <c r="G205" s="17">
        <v>0</v>
      </c>
    </row>
    <row r="206" spans="1:7" s="5" customFormat="1" ht="15.75" x14ac:dyDescent="0.25">
      <c r="A206" s="30"/>
      <c r="B206" s="31"/>
      <c r="C206" s="20" t="s">
        <v>11</v>
      </c>
      <c r="D206" s="21">
        <f>D203+D204+D205</f>
        <v>460.5</v>
      </c>
      <c r="E206" s="21">
        <f t="shared" ref="E206:G206" si="33">E203+E204+E205</f>
        <v>460.5</v>
      </c>
      <c r="F206" s="21">
        <f t="shared" si="33"/>
        <v>394.70000000000005</v>
      </c>
      <c r="G206" s="21">
        <f t="shared" si="33"/>
        <v>0</v>
      </c>
    </row>
    <row r="207" spans="1:7" s="5" customFormat="1" ht="31.5" x14ac:dyDescent="0.25">
      <c r="A207" s="30" t="s">
        <v>106</v>
      </c>
      <c r="B207" s="31" t="s">
        <v>90</v>
      </c>
      <c r="C207" s="18" t="s">
        <v>118</v>
      </c>
      <c r="D207" s="17">
        <v>248</v>
      </c>
      <c r="E207" s="17">
        <v>248</v>
      </c>
      <c r="F207" s="17">
        <v>212.2</v>
      </c>
      <c r="G207" s="17">
        <v>0</v>
      </c>
    </row>
    <row r="208" spans="1:7" s="5" customFormat="1" ht="15.75" x14ac:dyDescent="0.25">
      <c r="A208" s="30"/>
      <c r="B208" s="31"/>
      <c r="C208" s="16" t="s">
        <v>101</v>
      </c>
      <c r="D208" s="17">
        <v>164</v>
      </c>
      <c r="E208" s="17">
        <v>164</v>
      </c>
      <c r="F208" s="17">
        <v>157.69999999999999</v>
      </c>
      <c r="G208" s="17">
        <v>0</v>
      </c>
    </row>
    <row r="209" spans="1:7" s="5" customFormat="1" ht="33" customHeight="1" x14ac:dyDescent="0.25">
      <c r="A209" s="30"/>
      <c r="B209" s="31"/>
      <c r="C209" s="19" t="s">
        <v>10</v>
      </c>
      <c r="D209" s="17">
        <v>15.6</v>
      </c>
      <c r="E209" s="17">
        <v>15.6</v>
      </c>
      <c r="F209" s="17">
        <v>0</v>
      </c>
      <c r="G209" s="17">
        <v>0</v>
      </c>
    </row>
    <row r="210" spans="1:7" s="5" customFormat="1" ht="19.5" customHeight="1" x14ac:dyDescent="0.25">
      <c r="A210" s="30"/>
      <c r="B210" s="31"/>
      <c r="C210" s="20" t="s">
        <v>11</v>
      </c>
      <c r="D210" s="21">
        <f>D207+D208+D209</f>
        <v>427.6</v>
      </c>
      <c r="E210" s="21">
        <f t="shared" ref="E210:G210" si="34">E207+E208+E209</f>
        <v>427.6</v>
      </c>
      <c r="F210" s="21">
        <f t="shared" si="34"/>
        <v>369.9</v>
      </c>
      <c r="G210" s="21">
        <f t="shared" si="34"/>
        <v>0</v>
      </c>
    </row>
    <row r="211" spans="1:7" s="5" customFormat="1" ht="33" customHeight="1" x14ac:dyDescent="0.25">
      <c r="A211" s="30" t="s">
        <v>75</v>
      </c>
      <c r="B211" s="31" t="s">
        <v>91</v>
      </c>
      <c r="C211" s="18" t="s">
        <v>118</v>
      </c>
      <c r="D211" s="17">
        <v>877.8</v>
      </c>
      <c r="E211" s="17">
        <v>877.8</v>
      </c>
      <c r="F211" s="17">
        <v>723.9</v>
      </c>
      <c r="G211" s="17">
        <v>0</v>
      </c>
    </row>
    <row r="212" spans="1:7" s="2" customFormat="1" ht="15.75" x14ac:dyDescent="0.25">
      <c r="A212" s="30"/>
      <c r="B212" s="31"/>
      <c r="C212" s="16" t="s">
        <v>101</v>
      </c>
      <c r="D212" s="17">
        <v>476.1</v>
      </c>
      <c r="E212" s="17">
        <v>476.1</v>
      </c>
      <c r="F212" s="17">
        <v>455</v>
      </c>
      <c r="G212" s="17">
        <v>0</v>
      </c>
    </row>
    <row r="213" spans="1:7" s="5" customFormat="1" ht="31.5" x14ac:dyDescent="0.25">
      <c r="A213" s="30"/>
      <c r="B213" s="31"/>
      <c r="C213" s="18" t="s">
        <v>123</v>
      </c>
      <c r="D213" s="17">
        <v>37.4</v>
      </c>
      <c r="E213" s="17">
        <v>37.4</v>
      </c>
      <c r="F213" s="17">
        <v>0</v>
      </c>
      <c r="G213" s="17">
        <v>0</v>
      </c>
    </row>
    <row r="214" spans="1:7" s="2" customFormat="1" ht="31.5" x14ac:dyDescent="0.25">
      <c r="A214" s="30"/>
      <c r="B214" s="31"/>
      <c r="C214" s="19" t="s">
        <v>10</v>
      </c>
      <c r="D214" s="17">
        <v>41.5</v>
      </c>
      <c r="E214" s="17">
        <v>41.5</v>
      </c>
      <c r="F214" s="17">
        <v>0</v>
      </c>
      <c r="G214" s="17">
        <v>0</v>
      </c>
    </row>
    <row r="215" spans="1:7" s="2" customFormat="1" ht="15.75" x14ac:dyDescent="0.25">
      <c r="A215" s="30"/>
      <c r="B215" s="31"/>
      <c r="C215" s="20" t="s">
        <v>11</v>
      </c>
      <c r="D215" s="21">
        <f>D211+D212+D213+D214</f>
        <v>1432.8000000000002</v>
      </c>
      <c r="E215" s="21">
        <f t="shared" ref="E215:G215" si="35">E211+E212+E213+E214</f>
        <v>1432.8000000000002</v>
      </c>
      <c r="F215" s="21">
        <f t="shared" si="35"/>
        <v>1178.9000000000001</v>
      </c>
      <c r="G215" s="21">
        <f t="shared" si="35"/>
        <v>0</v>
      </c>
    </row>
    <row r="216" spans="1:7" s="5" customFormat="1" ht="30" customHeight="1" x14ac:dyDescent="0.25">
      <c r="A216" s="30" t="s">
        <v>76</v>
      </c>
      <c r="B216" s="31" t="s">
        <v>92</v>
      </c>
      <c r="C216" s="18" t="s">
        <v>118</v>
      </c>
      <c r="D216" s="17">
        <v>710.5</v>
      </c>
      <c r="E216" s="17">
        <v>710.5</v>
      </c>
      <c r="F216" s="17">
        <v>575</v>
      </c>
      <c r="G216" s="17">
        <v>0</v>
      </c>
    </row>
    <row r="217" spans="1:7" s="2" customFormat="1" ht="17.25" customHeight="1" x14ac:dyDescent="0.25">
      <c r="A217" s="30"/>
      <c r="B217" s="31"/>
      <c r="C217" s="16" t="s">
        <v>101</v>
      </c>
      <c r="D217" s="17">
        <v>364.3</v>
      </c>
      <c r="E217" s="17">
        <v>364.3</v>
      </c>
      <c r="F217" s="17">
        <v>346.7</v>
      </c>
      <c r="G217" s="17">
        <v>0</v>
      </c>
    </row>
    <row r="218" spans="1:7" s="2" customFormat="1" ht="31.5" x14ac:dyDescent="0.25">
      <c r="A218" s="30"/>
      <c r="B218" s="31"/>
      <c r="C218" s="19" t="s">
        <v>10</v>
      </c>
      <c r="D218" s="17">
        <v>33.299999999999997</v>
      </c>
      <c r="E218" s="17">
        <v>33.299999999999997</v>
      </c>
      <c r="F218" s="17">
        <v>0</v>
      </c>
      <c r="G218" s="17">
        <v>0</v>
      </c>
    </row>
    <row r="219" spans="1:7" s="2" customFormat="1" ht="17.25" customHeight="1" x14ac:dyDescent="0.25">
      <c r="A219" s="30"/>
      <c r="B219" s="31"/>
      <c r="C219" s="20" t="s">
        <v>11</v>
      </c>
      <c r="D219" s="21">
        <f>D216+D217+D218</f>
        <v>1108.0999999999999</v>
      </c>
      <c r="E219" s="21">
        <f t="shared" ref="E219:G219" si="36">E216+E217+E218</f>
        <v>1108.0999999999999</v>
      </c>
      <c r="F219" s="21">
        <f t="shared" si="36"/>
        <v>921.7</v>
      </c>
      <c r="G219" s="21">
        <f t="shared" si="36"/>
        <v>0</v>
      </c>
    </row>
    <row r="220" spans="1:7" s="5" customFormat="1" ht="28.5" customHeight="1" x14ac:dyDescent="0.25">
      <c r="A220" s="30" t="s">
        <v>133</v>
      </c>
      <c r="B220" s="31" t="s">
        <v>93</v>
      </c>
      <c r="C220" s="18" t="s">
        <v>118</v>
      </c>
      <c r="D220" s="17">
        <v>425.4</v>
      </c>
      <c r="E220" s="17">
        <v>425.4</v>
      </c>
      <c r="F220" s="17">
        <v>346.5</v>
      </c>
      <c r="G220" s="17">
        <v>0</v>
      </c>
    </row>
    <row r="221" spans="1:7" s="2" customFormat="1" ht="20.25" customHeight="1" x14ac:dyDescent="0.25">
      <c r="A221" s="30"/>
      <c r="B221" s="31"/>
      <c r="C221" s="16" t="s">
        <v>101</v>
      </c>
      <c r="D221" s="17">
        <v>237.7</v>
      </c>
      <c r="E221" s="17">
        <v>237.7</v>
      </c>
      <c r="F221" s="17">
        <v>226.9</v>
      </c>
      <c r="G221" s="17">
        <v>0</v>
      </c>
    </row>
    <row r="222" spans="1:7" s="2" customFormat="1" ht="29.25" customHeight="1" x14ac:dyDescent="0.25">
      <c r="A222" s="30"/>
      <c r="B222" s="31"/>
      <c r="C222" s="19" t="s">
        <v>10</v>
      </c>
      <c r="D222" s="17">
        <v>26.4</v>
      </c>
      <c r="E222" s="17">
        <v>26.4</v>
      </c>
      <c r="F222" s="17">
        <v>0</v>
      </c>
      <c r="G222" s="17">
        <v>0</v>
      </c>
    </row>
    <row r="223" spans="1:7" s="2" customFormat="1" ht="15" customHeight="1" x14ac:dyDescent="0.25">
      <c r="A223" s="30"/>
      <c r="B223" s="31"/>
      <c r="C223" s="20" t="s">
        <v>11</v>
      </c>
      <c r="D223" s="21">
        <f>D220+D221+D222</f>
        <v>689.49999999999989</v>
      </c>
      <c r="E223" s="21">
        <f t="shared" ref="E223:G223" si="37">E220+E221+E222</f>
        <v>689.49999999999989</v>
      </c>
      <c r="F223" s="21">
        <f t="shared" si="37"/>
        <v>573.4</v>
      </c>
      <c r="G223" s="21">
        <f t="shared" si="37"/>
        <v>0</v>
      </c>
    </row>
    <row r="224" spans="1:7" s="5" customFormat="1" ht="28.5" customHeight="1" x14ac:dyDescent="0.25">
      <c r="A224" s="30" t="s">
        <v>77</v>
      </c>
      <c r="B224" s="31" t="s">
        <v>122</v>
      </c>
      <c r="C224" s="18" t="s">
        <v>118</v>
      </c>
      <c r="D224" s="17">
        <v>1000.5</v>
      </c>
      <c r="E224" s="17">
        <v>1000.5</v>
      </c>
      <c r="F224" s="17">
        <v>811.1</v>
      </c>
      <c r="G224" s="17">
        <v>0</v>
      </c>
    </row>
    <row r="225" spans="1:11" s="2" customFormat="1" ht="15" customHeight="1" x14ac:dyDescent="0.25">
      <c r="A225" s="30"/>
      <c r="B225" s="31"/>
      <c r="C225" s="16" t="s">
        <v>101</v>
      </c>
      <c r="D225" s="17">
        <v>544.79999999999995</v>
      </c>
      <c r="E225" s="17">
        <v>544.79999999999995</v>
      </c>
      <c r="F225" s="17">
        <v>521</v>
      </c>
      <c r="G225" s="17">
        <v>0</v>
      </c>
    </row>
    <row r="226" spans="1:11" s="2" customFormat="1" ht="31.5" x14ac:dyDescent="0.25">
      <c r="A226" s="30"/>
      <c r="B226" s="31"/>
      <c r="C226" s="18" t="s">
        <v>123</v>
      </c>
      <c r="D226" s="17">
        <v>24.6</v>
      </c>
      <c r="E226" s="17">
        <v>24.6</v>
      </c>
      <c r="F226" s="17">
        <v>0</v>
      </c>
      <c r="G226" s="17">
        <v>0</v>
      </c>
    </row>
    <row r="227" spans="1:11" s="2" customFormat="1" ht="32.1" customHeight="1" x14ac:dyDescent="0.25">
      <c r="A227" s="30"/>
      <c r="B227" s="31"/>
      <c r="C227" s="19" t="s">
        <v>10</v>
      </c>
      <c r="D227" s="17">
        <v>38.799999999999997</v>
      </c>
      <c r="E227" s="17">
        <v>38.799999999999997</v>
      </c>
      <c r="F227" s="17">
        <v>0</v>
      </c>
      <c r="G227" s="17">
        <v>0</v>
      </c>
    </row>
    <row r="228" spans="1:11" s="2" customFormat="1" ht="18" customHeight="1" x14ac:dyDescent="0.25">
      <c r="A228" s="30"/>
      <c r="B228" s="31"/>
      <c r="C228" s="20" t="s">
        <v>11</v>
      </c>
      <c r="D228" s="21">
        <f>D224+D225+D226+D227</f>
        <v>1608.6999999999998</v>
      </c>
      <c r="E228" s="21">
        <f t="shared" ref="E228:G228" si="38">E224+E225+E226+E227</f>
        <v>1608.6999999999998</v>
      </c>
      <c r="F228" s="21">
        <f t="shared" si="38"/>
        <v>1332.1</v>
      </c>
      <c r="G228" s="21">
        <f t="shared" si="38"/>
        <v>0</v>
      </c>
    </row>
    <row r="229" spans="1:11" s="5" customFormat="1" ht="33" customHeight="1" x14ac:dyDescent="0.25">
      <c r="A229" s="30" t="s">
        <v>78</v>
      </c>
      <c r="B229" s="31" t="s">
        <v>94</v>
      </c>
      <c r="C229" s="18" t="s">
        <v>118</v>
      </c>
      <c r="D229" s="17">
        <v>276.7</v>
      </c>
      <c r="E229" s="17">
        <v>276.7</v>
      </c>
      <c r="F229" s="17">
        <v>227</v>
      </c>
      <c r="G229" s="17">
        <v>0</v>
      </c>
    </row>
    <row r="230" spans="1:11" s="2" customFormat="1" ht="16.5" customHeight="1" x14ac:dyDescent="0.25">
      <c r="A230" s="30"/>
      <c r="B230" s="31"/>
      <c r="C230" s="16" t="s">
        <v>101</v>
      </c>
      <c r="D230" s="17">
        <v>160</v>
      </c>
      <c r="E230" s="17">
        <v>160</v>
      </c>
      <c r="F230" s="17">
        <v>153.4</v>
      </c>
      <c r="G230" s="17">
        <v>0</v>
      </c>
    </row>
    <row r="231" spans="1:11" s="2" customFormat="1" ht="32.25" customHeight="1" x14ac:dyDescent="0.25">
      <c r="A231" s="30"/>
      <c r="B231" s="31"/>
      <c r="C231" s="19" t="s">
        <v>10</v>
      </c>
      <c r="D231" s="17">
        <v>15.7</v>
      </c>
      <c r="E231" s="17">
        <v>15.7</v>
      </c>
      <c r="F231" s="17">
        <v>0</v>
      </c>
      <c r="G231" s="17">
        <v>0</v>
      </c>
    </row>
    <row r="232" spans="1:11" s="2" customFormat="1" ht="18" customHeight="1" x14ac:dyDescent="0.25">
      <c r="A232" s="30"/>
      <c r="B232" s="31"/>
      <c r="C232" s="20" t="s">
        <v>11</v>
      </c>
      <c r="D232" s="21">
        <f>D229+D230+D231</f>
        <v>452.4</v>
      </c>
      <c r="E232" s="21">
        <f t="shared" ref="E232:G232" si="39">E229+E230+E231</f>
        <v>452.4</v>
      </c>
      <c r="F232" s="21">
        <f t="shared" si="39"/>
        <v>380.4</v>
      </c>
      <c r="G232" s="21">
        <f t="shared" si="39"/>
        <v>0</v>
      </c>
    </row>
    <row r="233" spans="1:11" s="5" customFormat="1" ht="31.5" customHeight="1" x14ac:dyDescent="0.25">
      <c r="A233" s="30" t="s">
        <v>79</v>
      </c>
      <c r="B233" s="31" t="s">
        <v>95</v>
      </c>
      <c r="C233" s="18" t="s">
        <v>118</v>
      </c>
      <c r="D233" s="17">
        <v>320</v>
      </c>
      <c r="E233" s="17">
        <v>320</v>
      </c>
      <c r="F233" s="17">
        <v>255.8</v>
      </c>
      <c r="G233" s="17">
        <v>0</v>
      </c>
    </row>
    <row r="234" spans="1:11" s="2" customFormat="1" ht="15.75" x14ac:dyDescent="0.25">
      <c r="A234" s="30"/>
      <c r="B234" s="31"/>
      <c r="C234" s="16" t="s">
        <v>101</v>
      </c>
      <c r="D234" s="17">
        <v>102.3</v>
      </c>
      <c r="E234" s="17">
        <v>102.3</v>
      </c>
      <c r="F234" s="17">
        <v>97.9</v>
      </c>
      <c r="G234" s="17">
        <v>0</v>
      </c>
      <c r="K234" s="7"/>
    </row>
    <row r="235" spans="1:11" s="2" customFormat="1" ht="30.75" customHeight="1" x14ac:dyDescent="0.25">
      <c r="A235" s="30"/>
      <c r="B235" s="31"/>
      <c r="C235" s="19" t="s">
        <v>10</v>
      </c>
      <c r="D235" s="17">
        <v>11.3</v>
      </c>
      <c r="E235" s="17">
        <v>11.3</v>
      </c>
      <c r="F235" s="17">
        <v>0</v>
      </c>
      <c r="G235" s="17">
        <v>0</v>
      </c>
    </row>
    <row r="236" spans="1:11" s="2" customFormat="1" ht="18" customHeight="1" x14ac:dyDescent="0.25">
      <c r="A236" s="30"/>
      <c r="B236" s="31"/>
      <c r="C236" s="20" t="s">
        <v>11</v>
      </c>
      <c r="D236" s="21">
        <f>D233+D234+D235</f>
        <v>433.6</v>
      </c>
      <c r="E236" s="21">
        <f t="shared" ref="E236:G236" si="40">E233+E234+E235</f>
        <v>433.6</v>
      </c>
      <c r="F236" s="21">
        <f t="shared" si="40"/>
        <v>353.70000000000005</v>
      </c>
      <c r="G236" s="21">
        <f t="shared" si="40"/>
        <v>0</v>
      </c>
    </row>
    <row r="237" spans="1:11" s="5" customFormat="1" ht="30" customHeight="1" x14ac:dyDescent="0.25">
      <c r="A237" s="30" t="s">
        <v>80</v>
      </c>
      <c r="B237" s="31" t="s">
        <v>96</v>
      </c>
      <c r="C237" s="18" t="s">
        <v>118</v>
      </c>
      <c r="D237" s="17">
        <v>595.9</v>
      </c>
      <c r="E237" s="17">
        <v>595.9</v>
      </c>
      <c r="F237" s="17">
        <v>452.2</v>
      </c>
      <c r="G237" s="17">
        <v>0</v>
      </c>
    </row>
    <row r="238" spans="1:11" s="2" customFormat="1" ht="15.75" x14ac:dyDescent="0.25">
      <c r="A238" s="30"/>
      <c r="B238" s="31"/>
      <c r="C238" s="16" t="s">
        <v>101</v>
      </c>
      <c r="D238" s="17">
        <v>566.79999999999995</v>
      </c>
      <c r="E238" s="17">
        <v>566.79999999999995</v>
      </c>
      <c r="F238" s="17">
        <v>543.5</v>
      </c>
      <c r="G238" s="17">
        <v>0</v>
      </c>
    </row>
    <row r="239" spans="1:11" s="2" customFormat="1" ht="30.75" customHeight="1" x14ac:dyDescent="0.25">
      <c r="A239" s="30"/>
      <c r="B239" s="31"/>
      <c r="C239" s="18" t="s">
        <v>123</v>
      </c>
      <c r="D239" s="17">
        <v>25.7</v>
      </c>
      <c r="E239" s="17">
        <v>25.7</v>
      </c>
      <c r="F239" s="17">
        <v>0</v>
      </c>
      <c r="G239" s="17">
        <v>0</v>
      </c>
    </row>
    <row r="240" spans="1:11" s="2" customFormat="1" ht="31.5" x14ac:dyDescent="0.25">
      <c r="A240" s="30"/>
      <c r="B240" s="31"/>
      <c r="C240" s="19" t="s">
        <v>10</v>
      </c>
      <c r="D240" s="17">
        <v>43</v>
      </c>
      <c r="E240" s="17">
        <v>43</v>
      </c>
      <c r="F240" s="17">
        <v>0</v>
      </c>
      <c r="G240" s="17">
        <v>0</v>
      </c>
    </row>
    <row r="241" spans="1:7" s="2" customFormat="1" ht="15.75" customHeight="1" x14ac:dyDescent="0.25">
      <c r="A241" s="30"/>
      <c r="B241" s="31"/>
      <c r="C241" s="20" t="s">
        <v>11</v>
      </c>
      <c r="D241" s="21">
        <f>SUM(D237+D238+D239+D240)</f>
        <v>1231.3999999999999</v>
      </c>
      <c r="E241" s="21">
        <f t="shared" ref="E241:G241" si="41">SUM(E237+E238+E239+E240)</f>
        <v>1231.3999999999999</v>
      </c>
      <c r="F241" s="21">
        <f t="shared" si="41"/>
        <v>995.7</v>
      </c>
      <c r="G241" s="21">
        <f t="shared" si="41"/>
        <v>0</v>
      </c>
    </row>
    <row r="242" spans="1:7" s="5" customFormat="1" ht="30" customHeight="1" x14ac:dyDescent="0.25">
      <c r="A242" s="30" t="s">
        <v>107</v>
      </c>
      <c r="B242" s="31" t="s">
        <v>97</v>
      </c>
      <c r="C242" s="18" t="s">
        <v>118</v>
      </c>
      <c r="D242" s="17">
        <v>383.5</v>
      </c>
      <c r="E242" s="17">
        <v>383.5</v>
      </c>
      <c r="F242" s="17">
        <v>321.7</v>
      </c>
      <c r="G242" s="17">
        <v>0</v>
      </c>
    </row>
    <row r="243" spans="1:7" s="2" customFormat="1" ht="15.75" x14ac:dyDescent="0.25">
      <c r="A243" s="30"/>
      <c r="B243" s="31"/>
      <c r="C243" s="16" t="s">
        <v>101</v>
      </c>
      <c r="D243" s="17">
        <v>169</v>
      </c>
      <c r="E243" s="17">
        <v>169</v>
      </c>
      <c r="F243" s="17">
        <v>162.6</v>
      </c>
      <c r="G243" s="17">
        <v>0</v>
      </c>
    </row>
    <row r="244" spans="1:7" s="2" customFormat="1" ht="29.25" customHeight="1" x14ac:dyDescent="0.25">
      <c r="A244" s="30"/>
      <c r="B244" s="31"/>
      <c r="C244" s="18" t="s">
        <v>123</v>
      </c>
      <c r="D244" s="17">
        <v>4.0999999999999996</v>
      </c>
      <c r="E244" s="17">
        <v>4.0999999999999996</v>
      </c>
      <c r="F244" s="17">
        <v>0</v>
      </c>
      <c r="G244" s="17">
        <v>0</v>
      </c>
    </row>
    <row r="245" spans="1:7" s="2" customFormat="1" ht="30" customHeight="1" x14ac:dyDescent="0.25">
      <c r="A245" s="30"/>
      <c r="B245" s="31"/>
      <c r="C245" s="19" t="s">
        <v>10</v>
      </c>
      <c r="D245" s="17">
        <v>29.4</v>
      </c>
      <c r="E245" s="17">
        <v>29.4</v>
      </c>
      <c r="F245" s="17">
        <v>0</v>
      </c>
      <c r="G245" s="17">
        <v>0</v>
      </c>
    </row>
    <row r="246" spans="1:7" s="2" customFormat="1" ht="15.75" x14ac:dyDescent="0.25">
      <c r="A246" s="30"/>
      <c r="B246" s="31"/>
      <c r="C246" s="20" t="s">
        <v>11</v>
      </c>
      <c r="D246" s="21">
        <f>D242+D243+D244+D245</f>
        <v>586</v>
      </c>
      <c r="E246" s="21">
        <f t="shared" ref="E246:G246" si="42">E242+E243+E244+E245</f>
        <v>586</v>
      </c>
      <c r="F246" s="21">
        <f t="shared" si="42"/>
        <v>484.29999999999995</v>
      </c>
      <c r="G246" s="21">
        <f t="shared" si="42"/>
        <v>0</v>
      </c>
    </row>
    <row r="247" spans="1:7" s="5" customFormat="1" ht="31.5" x14ac:dyDescent="0.25">
      <c r="A247" s="30" t="s">
        <v>81</v>
      </c>
      <c r="B247" s="31" t="s">
        <v>98</v>
      </c>
      <c r="C247" s="18" t="s">
        <v>118</v>
      </c>
      <c r="D247" s="17">
        <v>333.7</v>
      </c>
      <c r="E247" s="17">
        <v>333.7</v>
      </c>
      <c r="F247" s="17">
        <v>247.8</v>
      </c>
      <c r="G247" s="17">
        <v>0</v>
      </c>
    </row>
    <row r="248" spans="1:7" s="5" customFormat="1" ht="15.75" x14ac:dyDescent="0.25">
      <c r="A248" s="30"/>
      <c r="B248" s="31"/>
      <c r="C248" s="16" t="s">
        <v>101</v>
      </c>
      <c r="D248" s="17">
        <v>186.9</v>
      </c>
      <c r="E248" s="17">
        <v>186.9</v>
      </c>
      <c r="F248" s="17">
        <v>179.8</v>
      </c>
      <c r="G248" s="17">
        <v>0</v>
      </c>
    </row>
    <row r="249" spans="1:7" s="2" customFormat="1" ht="31.5" x14ac:dyDescent="0.25">
      <c r="A249" s="30"/>
      <c r="B249" s="31"/>
      <c r="C249" s="19" t="s">
        <v>123</v>
      </c>
      <c r="D249" s="17">
        <v>0.7</v>
      </c>
      <c r="E249" s="17">
        <v>0.7</v>
      </c>
      <c r="F249" s="17">
        <v>0</v>
      </c>
      <c r="G249" s="17">
        <v>0</v>
      </c>
    </row>
    <row r="250" spans="1:7" s="2" customFormat="1" ht="30.75" customHeight="1" x14ac:dyDescent="0.25">
      <c r="A250" s="30"/>
      <c r="B250" s="31"/>
      <c r="C250" s="19" t="s">
        <v>10</v>
      </c>
      <c r="D250" s="17">
        <v>13.2</v>
      </c>
      <c r="E250" s="17">
        <v>13.2</v>
      </c>
      <c r="F250" s="17">
        <v>0</v>
      </c>
      <c r="G250" s="17">
        <v>0</v>
      </c>
    </row>
    <row r="251" spans="1:7" s="2" customFormat="1" ht="18.75" customHeight="1" x14ac:dyDescent="0.25">
      <c r="A251" s="30"/>
      <c r="B251" s="31"/>
      <c r="C251" s="20" t="s">
        <v>11</v>
      </c>
      <c r="D251" s="21">
        <f>D247+D248+D250+D249</f>
        <v>534.50000000000011</v>
      </c>
      <c r="E251" s="21">
        <f t="shared" ref="E251:G251" si="43">E247+E248+E250+E249</f>
        <v>534.50000000000011</v>
      </c>
      <c r="F251" s="21">
        <f t="shared" si="43"/>
        <v>427.6</v>
      </c>
      <c r="G251" s="21">
        <f t="shared" si="43"/>
        <v>0</v>
      </c>
    </row>
    <row r="252" spans="1:7" s="5" customFormat="1" ht="31.5" x14ac:dyDescent="0.25">
      <c r="A252" s="30" t="s">
        <v>82</v>
      </c>
      <c r="B252" s="31" t="s">
        <v>128</v>
      </c>
      <c r="C252" s="18" t="s">
        <v>118</v>
      </c>
      <c r="D252" s="17">
        <v>416.6</v>
      </c>
      <c r="E252" s="17">
        <v>416.6</v>
      </c>
      <c r="F252" s="17">
        <v>361.5</v>
      </c>
      <c r="G252" s="17">
        <v>0</v>
      </c>
    </row>
    <row r="253" spans="1:7" s="2" customFormat="1" ht="30" customHeight="1" x14ac:dyDescent="0.25">
      <c r="A253" s="30"/>
      <c r="B253" s="31"/>
      <c r="C253" s="19" t="s">
        <v>10</v>
      </c>
      <c r="D253" s="17">
        <v>0.4</v>
      </c>
      <c r="E253" s="17">
        <v>0.4</v>
      </c>
      <c r="F253" s="17">
        <v>0</v>
      </c>
      <c r="G253" s="17">
        <v>0</v>
      </c>
    </row>
    <row r="254" spans="1:7" s="2" customFormat="1" ht="15.75" x14ac:dyDescent="0.25">
      <c r="A254" s="30"/>
      <c r="B254" s="31"/>
      <c r="C254" s="20" t="s">
        <v>11</v>
      </c>
      <c r="D254" s="21">
        <f>SUM(D252+D253)</f>
        <v>417</v>
      </c>
      <c r="E254" s="21">
        <f t="shared" ref="E254:G254" si="44">SUM(E252+E253)</f>
        <v>417</v>
      </c>
      <c r="F254" s="21">
        <f t="shared" si="44"/>
        <v>361.5</v>
      </c>
      <c r="G254" s="21">
        <f t="shared" si="44"/>
        <v>0</v>
      </c>
    </row>
    <row r="255" spans="1:7" s="2" customFormat="1" ht="30" customHeight="1" x14ac:dyDescent="0.25">
      <c r="A255" s="30" t="s">
        <v>83</v>
      </c>
      <c r="B255" s="31" t="s">
        <v>99</v>
      </c>
      <c r="C255" s="18" t="s">
        <v>118</v>
      </c>
      <c r="D255" s="17">
        <v>523.70000000000005</v>
      </c>
      <c r="E255" s="17">
        <v>523.70000000000005</v>
      </c>
      <c r="F255" s="17">
        <v>482.2</v>
      </c>
      <c r="G255" s="17">
        <v>0</v>
      </c>
    </row>
    <row r="256" spans="1:7" s="5" customFormat="1" ht="31.5" x14ac:dyDescent="0.25">
      <c r="A256" s="30"/>
      <c r="B256" s="31"/>
      <c r="C256" s="19" t="s">
        <v>10</v>
      </c>
      <c r="D256" s="17">
        <v>17.100000000000001</v>
      </c>
      <c r="E256" s="17">
        <v>17.100000000000001</v>
      </c>
      <c r="F256" s="17">
        <v>16.8</v>
      </c>
      <c r="G256" s="17">
        <v>0</v>
      </c>
    </row>
    <row r="257" spans="1:10" s="2" customFormat="1" ht="15.75" x14ac:dyDescent="0.25">
      <c r="A257" s="30"/>
      <c r="B257" s="31"/>
      <c r="C257" s="20" t="s">
        <v>11</v>
      </c>
      <c r="D257" s="21">
        <f>D255+D256</f>
        <v>540.80000000000007</v>
      </c>
      <c r="E257" s="21">
        <f t="shared" ref="E257:G257" si="45">E255+E256</f>
        <v>540.80000000000007</v>
      </c>
      <c r="F257" s="21">
        <f t="shared" si="45"/>
        <v>499</v>
      </c>
      <c r="G257" s="21">
        <f t="shared" si="45"/>
        <v>0</v>
      </c>
    </row>
    <row r="258" spans="1:10" s="2" customFormat="1" ht="30" customHeight="1" x14ac:dyDescent="0.25">
      <c r="A258" s="30" t="s">
        <v>84</v>
      </c>
      <c r="B258" s="31" t="s">
        <v>104</v>
      </c>
      <c r="C258" s="18" t="s">
        <v>118</v>
      </c>
      <c r="D258" s="17">
        <v>414.5</v>
      </c>
      <c r="E258" s="17">
        <v>414.5</v>
      </c>
      <c r="F258" s="17">
        <v>388.2</v>
      </c>
      <c r="G258" s="17">
        <v>0</v>
      </c>
    </row>
    <row r="259" spans="1:10" s="2" customFormat="1" ht="32.25" customHeight="1" x14ac:dyDescent="0.25">
      <c r="A259" s="30"/>
      <c r="B259" s="31"/>
      <c r="C259" s="19" t="s">
        <v>10</v>
      </c>
      <c r="D259" s="17">
        <v>16</v>
      </c>
      <c r="E259" s="17">
        <v>16</v>
      </c>
      <c r="F259" s="17">
        <v>15.7</v>
      </c>
      <c r="G259" s="17">
        <v>0</v>
      </c>
    </row>
    <row r="260" spans="1:10" s="2" customFormat="1" ht="17.25" customHeight="1" x14ac:dyDescent="0.25">
      <c r="A260" s="30"/>
      <c r="B260" s="31"/>
      <c r="C260" s="20" t="s">
        <v>11</v>
      </c>
      <c r="D260" s="21">
        <f>D258+D259</f>
        <v>430.5</v>
      </c>
      <c r="E260" s="21">
        <f t="shared" ref="E260:G260" si="46">E258+E259</f>
        <v>430.5</v>
      </c>
      <c r="F260" s="21">
        <f t="shared" si="46"/>
        <v>403.9</v>
      </c>
      <c r="G260" s="21">
        <f t="shared" si="46"/>
        <v>0</v>
      </c>
    </row>
    <row r="261" spans="1:10" s="5" customFormat="1" ht="31.5" x14ac:dyDescent="0.25">
      <c r="A261" s="30" t="s">
        <v>85</v>
      </c>
      <c r="B261" s="31" t="s">
        <v>100</v>
      </c>
      <c r="C261" s="18" t="s">
        <v>118</v>
      </c>
      <c r="D261" s="17">
        <v>462</v>
      </c>
      <c r="E261" s="17">
        <v>461.4</v>
      </c>
      <c r="F261" s="17">
        <v>435.3</v>
      </c>
      <c r="G261" s="17">
        <v>0.6</v>
      </c>
    </row>
    <row r="262" spans="1:10" s="2" customFormat="1" ht="31.5" x14ac:dyDescent="0.25">
      <c r="A262" s="30"/>
      <c r="B262" s="31"/>
      <c r="C262" s="19" t="s">
        <v>10</v>
      </c>
      <c r="D262" s="17">
        <v>11.5</v>
      </c>
      <c r="E262" s="17">
        <v>11.5</v>
      </c>
      <c r="F262" s="17">
        <v>11.3</v>
      </c>
      <c r="G262" s="17">
        <v>0</v>
      </c>
    </row>
    <row r="263" spans="1:10" s="2" customFormat="1" ht="15.75" x14ac:dyDescent="0.25">
      <c r="A263" s="30"/>
      <c r="B263" s="31"/>
      <c r="C263" s="20" t="s">
        <v>11</v>
      </c>
      <c r="D263" s="21">
        <f>D261+D262</f>
        <v>473.5</v>
      </c>
      <c r="E263" s="21">
        <f t="shared" ref="E263:G263" si="47">E261+E262</f>
        <v>472.9</v>
      </c>
      <c r="F263" s="21">
        <f t="shared" si="47"/>
        <v>446.6</v>
      </c>
      <c r="G263" s="21">
        <f t="shared" si="47"/>
        <v>0.6</v>
      </c>
    </row>
    <row r="264" spans="1:10" s="2" customFormat="1" ht="15.75" x14ac:dyDescent="0.25">
      <c r="A264" s="42" t="s">
        <v>115</v>
      </c>
      <c r="B264" s="42"/>
      <c r="C264" s="42"/>
      <c r="D264" s="21">
        <f>SUM(D265:D270)</f>
        <v>61468.800000000017</v>
      </c>
      <c r="E264" s="21">
        <f t="shared" ref="E264:G264" si="48">SUM(E265:E270)</f>
        <v>60844.500000000015</v>
      </c>
      <c r="F264" s="21">
        <f t="shared" si="48"/>
        <v>51202.500000000015</v>
      </c>
      <c r="G264" s="21">
        <f t="shared" si="48"/>
        <v>624.30000000000007</v>
      </c>
    </row>
    <row r="265" spans="1:10" s="5" customFormat="1" ht="15.75" x14ac:dyDescent="0.25">
      <c r="A265" s="43" t="s">
        <v>119</v>
      </c>
      <c r="B265" s="43"/>
      <c r="C265" s="43"/>
      <c r="D265" s="21">
        <f>D261+D258+D255+D252+D247+D242+D237+D233+D229+D224+D220+D211+D207+D203+D199+D195+D190+D186+D181+D177+D172+D165+D160+D155+D150+D145+D140+D134+D129+D124+D118+D112++D106+D101+D96+D90+D84+D78+D73+D68+D63+D58+D53+D48+D43+D38+D28+D23+D33+D18+D12+D216</f>
        <v>24983</v>
      </c>
      <c r="E265" s="21">
        <f>E261+E258+E255+E252+E247+E242+E237+E233+E229+E224+E220+E211+E207+E203+E199+E195+E190+E186+E181+E177+E172+E165+E160+E155+E150+E145+E140+E134+E129+E124+E118+E112++E106+E101+E96+E90+E84+E78+E73+E68+E63+E58+E53+E48+E43+E38+E28+E23+E33+E18+E12+E216</f>
        <v>24366.400000000001</v>
      </c>
      <c r="F265" s="21">
        <f>F261+F258+F255+F252+F247+F242+F237+F233+F229+F224+F220+F211+F207+F203+F199+F195+F190+F186+F181+F177+F172+F165+F160+F155+F150+F145+F140+F134+F129+F124+F118+F112++F106+F101+F96+F90+F84+F78+F73+F68+F63+F58+F53+F48+F43+F38+F28+F23+F33+F18+F12+F216</f>
        <v>18322.899999999998</v>
      </c>
      <c r="G265" s="21">
        <f>G261+G258+G255+G252+G247+G242+G237+G233+G229+G224+G220+G211+G207+G203+G199+G195+G190+G186+G181+G177+G172+G165+G160+G155+G150+G145+G140+G134+G129+G124+G118+G112++G106+G101+G96+G90+G84+G78+G73+G68+G63+G58+G53+G48+G43+G38+G28+G23+G33+G18+G12+G216</f>
        <v>616.6</v>
      </c>
    </row>
    <row r="266" spans="1:10" s="5" customFormat="1" ht="15.75" x14ac:dyDescent="0.25">
      <c r="A266" s="40" t="s">
        <v>108</v>
      </c>
      <c r="B266" s="40"/>
      <c r="C266" s="40"/>
      <c r="D266" s="21">
        <f>D13+D19+D24+D29+D34+D39+D44+D49+D54+D59+D64+D69+D74+D79+D85+D91+D97+D102+D107+D113+D119+D125+D130+D135+D141+D146+D151+D156+D161+D166+D173+D178+D182+D187+D191+D196+D200+D204+D208+D212+D217+D221+D225+D230+D234+D238+D243+D248</f>
        <v>34022.600000000013</v>
      </c>
      <c r="E266" s="21">
        <f>E13+E19+E24+E29+E34+E39+E44+E49+E54+E59+E64+E69+E74+E79+E85+E91+E97+E102+E107+E113+E119+E125+E130+E135+E141+E146+E151+E156+E161+E166+E173+E178+E182+E187+E191+E196+E200+E204+E208+E212+E217+E221+E225+E230+E234+E238+E243+E248</f>
        <v>34022.600000000013</v>
      </c>
      <c r="F266" s="21">
        <f>F13+F19+F24+F29+F34+F39+F44+F49+F54+F59+F64+F69+F74+F79+F85+F91+F97+F102+F107+F113+F119+F125+F130+F135+F141+F146+F151+F156+F161+F166+F173+F178+F182+F187+F191+F196+F200+F204+F208+F212+F217+F221+F225+F230+F234+F238+F243+F248</f>
        <v>32791.30000000001</v>
      </c>
      <c r="G266" s="21">
        <f>G13+G19+G24+G29+G34+G39+G44+G49+G54+G59+G64+G69+G74+G79+G85+G91+G97+G102+G107+G113+G119+G125+G130+G135+G141+G146+G151+G156+G161+G166+G173+G178+G182+G187+G191+G196+G200+G204+G208+G212+G217+G221+G225+G230+G234+G238+G243+G248</f>
        <v>0</v>
      </c>
    </row>
    <row r="267" spans="1:10" s="5" customFormat="1" ht="33" customHeight="1" x14ac:dyDescent="0.25">
      <c r="A267" s="44" t="s">
        <v>124</v>
      </c>
      <c r="B267" s="44"/>
      <c r="C267" s="44"/>
      <c r="D267" s="21">
        <f>D244+D239+D226+D213+D192+D174+D167+D162+D157+D152+D147+D142+D136+D131+D126+D120+D114+D108+D103+D98+D92+D86+D80+D75+D70+D65+D60+D55+D50+D45+D40+D35+D30+D25+D20+D14+D249+D183</f>
        <v>1200</v>
      </c>
      <c r="E267" s="21">
        <f>E244+E239+E226+E213+E192+E174+E167+E162+E157+E152+E147+E142+E136+E131+E126+E120+E114+E108+E103+E98+E92+E86+E80+E75+E70+E65+E60+E55+E50+E45+E40+E35+E30+E25+E20+E14+E249+E183</f>
        <v>1200</v>
      </c>
      <c r="F267" s="21">
        <f>F244+F239+F226+F213+F192+F174+F167+F162+F157+F152+F147+F142+F136+F131+F126+F120+F114+F108+F103+F98+F92+F86+F80+F75+F70+F65+F60+F55+F50+F45+F40+F35+F30+F25+F20+F14+F249+F183</f>
        <v>0</v>
      </c>
      <c r="G267" s="21">
        <f>G244+G239+G226+G213+G192+G174+G167+G162+G157+G152+G147+G142+G136+G131+G126+G120+G114+G108+G103+G98+G92+G86+G80+G75+G70+G65+G60+G55+G50+G45+G40+G35+G30+G25+G20+G14+G249+G183</f>
        <v>0</v>
      </c>
      <c r="J267" s="6"/>
    </row>
    <row r="268" spans="1:10" s="5" customFormat="1" ht="48.75" customHeight="1" x14ac:dyDescent="0.25">
      <c r="A268" s="44" t="s">
        <v>121</v>
      </c>
      <c r="B268" s="44"/>
      <c r="C268" s="44"/>
      <c r="D268" s="21">
        <f>D137+D168</f>
        <v>35</v>
      </c>
      <c r="E268" s="21">
        <f>E137+E168</f>
        <v>35</v>
      </c>
      <c r="F268" s="21">
        <f>F137+F168</f>
        <v>20</v>
      </c>
      <c r="G268" s="21">
        <f>G137+G168</f>
        <v>0</v>
      </c>
    </row>
    <row r="269" spans="1:10" s="5" customFormat="1" ht="21" customHeight="1" x14ac:dyDescent="0.25">
      <c r="A269" s="40" t="s">
        <v>109</v>
      </c>
      <c r="B269" s="40"/>
      <c r="C269" s="40"/>
      <c r="D269" s="21">
        <f>D262+D259+D256+D250+D245+D240+D235+D231+D227+D222+D218+D214+D209+D205+D201+D197+D193+D188+D184+D179+D175+D169+D163+D158+D153+D148+D143+D132+D127+D121+D115+D109+D104+D99+D93+D87+D81+D76+D71+D66+D61+D56+D51+D46+D41+D36+D31+D26+D21+D15+D138+D253</f>
        <v>1142.9000000000003</v>
      </c>
      <c r="E269" s="21">
        <f>E262+E259+E256+E250+E245+E240+E235+E231+E227+E222+E218+E214+E209+E205+E201+E197+E193+E188+E184+E179+E175+E169+E163+E158+E153+E148+E143+E132+E127+E121+E115+E109+E104+E99+E93+E87+E81+E76+E71+E66+E61+E56+E51+E46+E41+E36+E31+E26+E21+E15+E138+E253</f>
        <v>1142.9000000000003</v>
      </c>
      <c r="F269" s="21">
        <f>F262+F259+F256+F250+F245+F240+F235+F231+F227+F222+F218+F214+F209+F205+F201+F197+F193+F188+F184+F179+F175+F169+F163+F158+F153+F148+F143+F132+F127+F121+F115+F109+F104+F99+F93+F87+F81+F76+F71+F66+F61+F56+F51+F46+F41+F36+F31+F26+F21+F15+F138+F253</f>
        <v>43.8</v>
      </c>
      <c r="G269" s="21">
        <f>G262+G259+G256+G250+G245+G240+G235+G231+G227+G222+G218+G214+G209+G205+G201+G197+G193+G188+G184+G179+G175+G169+G163+G158+G153+G148+G143+G132+G127+G121+G115+G109+G104+G99+G93+G87+G81+G76+G71+G66+G61+G56+G51+G46+G41+G36+G31+G26+G21+G15+G138+G253</f>
        <v>0</v>
      </c>
    </row>
    <row r="270" spans="1:10" s="5" customFormat="1" ht="15.75" x14ac:dyDescent="0.25">
      <c r="A270" s="45" t="s">
        <v>117</v>
      </c>
      <c r="B270" s="45"/>
      <c r="C270" s="45"/>
      <c r="D270" s="21">
        <f>D16+D88+D110+D94+D116+D82+D170+D122</f>
        <v>85.3</v>
      </c>
      <c r="E270" s="21">
        <f>E16+E88+E110+E94+E116+E82+E170+E122</f>
        <v>77.599999999999994</v>
      </c>
      <c r="F270" s="21">
        <f>F16+F88+F110+F94+F116+F82+F170+F122</f>
        <v>24.5</v>
      </c>
      <c r="G270" s="21">
        <f>G16+G88+G110+G94+G116+G82+G170+G122</f>
        <v>7.7</v>
      </c>
    </row>
    <row r="271" spans="1:10" s="5" customFormat="1" x14ac:dyDescent="0.25">
      <c r="A271" s="46" t="s">
        <v>116</v>
      </c>
      <c r="B271" s="46"/>
      <c r="C271" s="46"/>
      <c r="D271" s="46"/>
      <c r="E271" s="46"/>
      <c r="F271" s="46"/>
      <c r="G271" s="46"/>
    </row>
    <row r="272" spans="1:10" s="2" customFormat="1" ht="33" customHeight="1" x14ac:dyDescent="0.25">
      <c r="A272" s="8"/>
      <c r="B272" s="41"/>
      <c r="C272" s="41"/>
      <c r="D272" s="41"/>
      <c r="E272" s="41"/>
      <c r="F272" s="41"/>
      <c r="G272" s="9"/>
    </row>
    <row r="273" spans="1:10" s="2" customFormat="1" ht="21.75" customHeight="1" x14ac:dyDescent="0.25">
      <c r="A273" s="10"/>
      <c r="B273" s="11"/>
      <c r="D273" s="7"/>
      <c r="E273" s="7"/>
      <c r="F273" s="7"/>
      <c r="G273" s="7"/>
    </row>
    <row r="274" spans="1:10" s="2" customFormat="1" ht="33" customHeight="1" x14ac:dyDescent="0.25">
      <c r="A274" s="10"/>
      <c r="B274" s="11"/>
      <c r="D274" s="7"/>
      <c r="E274" s="7"/>
      <c r="F274" s="7"/>
      <c r="G274" s="7"/>
    </row>
    <row r="275" spans="1:10" s="2" customFormat="1" x14ac:dyDescent="0.25">
      <c r="A275" s="10"/>
      <c r="B275" s="11"/>
      <c r="D275" s="7"/>
      <c r="E275" s="7"/>
      <c r="F275" s="7"/>
      <c r="G275" s="7"/>
    </row>
    <row r="276" spans="1:10" s="2" customFormat="1" ht="33" customHeight="1" x14ac:dyDescent="0.25">
      <c r="A276" s="10"/>
      <c r="B276" s="11"/>
      <c r="D276" s="7"/>
      <c r="E276" s="7"/>
      <c r="F276" s="7"/>
      <c r="G276" s="7"/>
    </row>
    <row r="277" spans="1:10" s="2" customFormat="1" ht="18.75" customHeight="1" x14ac:dyDescent="0.25">
      <c r="A277" s="10"/>
      <c r="B277" s="11"/>
      <c r="D277" s="7"/>
      <c r="E277" s="7"/>
      <c r="F277" s="7"/>
      <c r="G277" s="7"/>
    </row>
    <row r="278" spans="1:10" s="2" customFormat="1" ht="33" customHeight="1" x14ac:dyDescent="0.25">
      <c r="A278" s="10"/>
      <c r="B278" s="11"/>
      <c r="D278" s="7"/>
      <c r="E278" s="7"/>
      <c r="F278" s="7"/>
      <c r="G278" s="7"/>
    </row>
    <row r="279" spans="1:10" s="2" customFormat="1" x14ac:dyDescent="0.25">
      <c r="A279" s="10"/>
      <c r="B279" s="11"/>
      <c r="D279" s="7"/>
      <c r="E279" s="7"/>
      <c r="F279" s="7"/>
      <c r="G279" s="7"/>
    </row>
    <row r="280" spans="1:10" s="5" customFormat="1" ht="18" customHeight="1" x14ac:dyDescent="0.25">
      <c r="A280" s="10"/>
      <c r="B280" s="11"/>
      <c r="C280" s="2"/>
      <c r="D280" s="7"/>
      <c r="E280" s="7"/>
      <c r="F280" s="7"/>
      <c r="G280" s="7"/>
    </row>
    <row r="281" spans="1:10" s="5" customFormat="1" ht="20.25" customHeight="1" x14ac:dyDescent="0.25">
      <c r="A281" s="10"/>
      <c r="B281" s="11"/>
      <c r="C281" s="2"/>
      <c r="D281" s="7"/>
      <c r="E281" s="7"/>
      <c r="F281" s="7"/>
      <c r="G281" s="7"/>
    </row>
    <row r="282" spans="1:10" s="5" customFormat="1" ht="18" customHeight="1" x14ac:dyDescent="0.25">
      <c r="A282" s="10"/>
      <c r="B282" s="11"/>
      <c r="C282" s="2"/>
      <c r="D282" s="7"/>
      <c r="E282" s="7"/>
      <c r="F282" s="7"/>
      <c r="G282" s="7"/>
      <c r="J282" s="6"/>
    </row>
    <row r="283" spans="1:10" s="5" customFormat="1" ht="18" customHeight="1" x14ac:dyDescent="0.25">
      <c r="A283" s="10"/>
      <c r="B283" s="11"/>
      <c r="C283" s="2"/>
      <c r="D283" s="7"/>
      <c r="E283" s="7"/>
      <c r="F283" s="7"/>
      <c r="G283" s="7"/>
      <c r="J283" s="6"/>
    </row>
    <row r="284" spans="1:10" s="5" customFormat="1" ht="25.5" customHeight="1" x14ac:dyDescent="0.25">
      <c r="A284" s="10"/>
      <c r="B284" s="11"/>
      <c r="C284" s="2"/>
      <c r="D284" s="7"/>
      <c r="E284" s="7"/>
      <c r="F284" s="7"/>
      <c r="G284" s="7"/>
    </row>
    <row r="285" spans="1:10" s="5" customFormat="1" ht="40.5" customHeight="1" x14ac:dyDescent="0.25">
      <c r="A285" s="10"/>
      <c r="B285" s="11"/>
      <c r="C285" s="2"/>
      <c r="D285" s="7"/>
      <c r="E285" s="7"/>
      <c r="F285" s="7"/>
      <c r="G285" s="7"/>
    </row>
    <row r="286" spans="1:10" s="5" customFormat="1" ht="18" customHeight="1" x14ac:dyDescent="0.25">
      <c r="A286" s="10"/>
      <c r="B286" s="11"/>
      <c r="C286" s="2"/>
      <c r="D286" s="7"/>
      <c r="E286" s="7"/>
      <c r="F286" s="7"/>
      <c r="G286" s="7"/>
    </row>
    <row r="287" spans="1:10" s="5" customFormat="1" x14ac:dyDescent="0.25">
      <c r="A287" s="10"/>
      <c r="B287" s="11"/>
      <c r="C287" s="2"/>
      <c r="D287" s="7"/>
      <c r="E287" s="7"/>
      <c r="F287" s="7"/>
      <c r="G287" s="7"/>
    </row>
    <row r="288" spans="1:10" x14ac:dyDescent="0.25">
      <c r="A288" s="10"/>
      <c r="B288" s="11"/>
      <c r="D288" s="7"/>
      <c r="E288" s="7"/>
      <c r="F288" s="7"/>
      <c r="G288" s="7"/>
    </row>
    <row r="289" spans="1:7" ht="17.25" customHeight="1" x14ac:dyDescent="0.25">
      <c r="A289" s="10"/>
      <c r="B289" s="11"/>
      <c r="D289" s="7"/>
      <c r="E289" s="7"/>
      <c r="F289" s="7"/>
      <c r="G289" s="7"/>
    </row>
    <row r="290" spans="1:7" x14ac:dyDescent="0.25">
      <c r="A290" s="10"/>
      <c r="B290" s="11"/>
      <c r="D290" s="7"/>
      <c r="E290" s="7"/>
      <c r="F290" s="7"/>
      <c r="G290" s="7"/>
    </row>
    <row r="291" spans="1:7" x14ac:dyDescent="0.25">
      <c r="A291" s="10"/>
      <c r="B291" s="11"/>
      <c r="D291" s="7"/>
      <c r="E291" s="7"/>
      <c r="F291" s="7"/>
      <c r="G291" s="7"/>
    </row>
    <row r="292" spans="1:7" x14ac:dyDescent="0.25">
      <c r="A292" s="10"/>
      <c r="B292" s="11"/>
      <c r="D292" s="7"/>
      <c r="E292" s="7"/>
      <c r="F292" s="7"/>
      <c r="G292" s="7"/>
    </row>
    <row r="293" spans="1:7" x14ac:dyDescent="0.25">
      <c r="A293" s="10"/>
      <c r="B293" s="11"/>
      <c r="D293" s="7"/>
      <c r="E293" s="7"/>
      <c r="F293" s="7"/>
      <c r="G293" s="7"/>
    </row>
    <row r="294" spans="1:7" x14ac:dyDescent="0.25">
      <c r="A294" s="10"/>
      <c r="B294" s="11"/>
      <c r="D294" s="7"/>
      <c r="E294" s="7"/>
      <c r="F294" s="7"/>
      <c r="G294" s="7"/>
    </row>
    <row r="295" spans="1:7" x14ac:dyDescent="0.25">
      <c r="A295" s="10"/>
      <c r="B295" s="11"/>
      <c r="D295" s="7"/>
      <c r="E295" s="7"/>
      <c r="F295" s="7"/>
      <c r="G295" s="7"/>
    </row>
    <row r="296" spans="1:7" x14ac:dyDescent="0.25">
      <c r="A296" s="10"/>
      <c r="B296" s="11"/>
      <c r="D296" s="7"/>
      <c r="E296" s="7"/>
      <c r="F296" s="7"/>
      <c r="G296" s="7"/>
    </row>
    <row r="297" spans="1:7" x14ac:dyDescent="0.25">
      <c r="A297" s="10"/>
      <c r="B297" s="11"/>
      <c r="D297" s="7"/>
      <c r="E297" s="7"/>
      <c r="F297" s="7"/>
      <c r="G297" s="7"/>
    </row>
    <row r="298" spans="1:7" x14ac:dyDescent="0.25">
      <c r="A298" s="10"/>
      <c r="B298" s="11"/>
      <c r="D298" s="7"/>
      <c r="E298" s="7"/>
      <c r="F298" s="7"/>
      <c r="G298" s="7"/>
    </row>
    <row r="299" spans="1:7" x14ac:dyDescent="0.25">
      <c r="A299" s="10"/>
      <c r="B299" s="11"/>
      <c r="D299" s="7"/>
      <c r="E299" s="7"/>
      <c r="F299" s="7"/>
      <c r="G299" s="7"/>
    </row>
    <row r="300" spans="1:7" x14ac:dyDescent="0.25">
      <c r="A300" s="10"/>
      <c r="B300" s="11"/>
      <c r="D300" s="7"/>
      <c r="E300" s="7"/>
      <c r="F300" s="7"/>
      <c r="G300" s="7"/>
    </row>
    <row r="301" spans="1:7" x14ac:dyDescent="0.25">
      <c r="A301" s="10"/>
      <c r="B301" s="11"/>
      <c r="D301" s="7"/>
      <c r="E301" s="7"/>
      <c r="F301" s="7"/>
      <c r="G301" s="7"/>
    </row>
    <row r="302" spans="1:7" x14ac:dyDescent="0.25">
      <c r="A302" s="10"/>
      <c r="B302" s="11"/>
      <c r="D302" s="7"/>
      <c r="E302" s="7"/>
      <c r="F302" s="7"/>
      <c r="G302" s="7"/>
    </row>
    <row r="303" spans="1:7" x14ac:dyDescent="0.25">
      <c r="A303" s="10"/>
      <c r="B303" s="11"/>
      <c r="D303" s="7"/>
      <c r="E303" s="7"/>
      <c r="F303" s="7"/>
      <c r="G303" s="7"/>
    </row>
    <row r="304" spans="1:7" x14ac:dyDescent="0.25">
      <c r="A304" s="10"/>
      <c r="B304" s="11"/>
      <c r="D304" s="7"/>
      <c r="E304" s="7"/>
      <c r="F304" s="7"/>
      <c r="G304" s="7"/>
    </row>
    <row r="305" spans="1:7" x14ac:dyDescent="0.25">
      <c r="A305" s="10"/>
      <c r="B305" s="11"/>
      <c r="D305" s="7"/>
      <c r="E305" s="7"/>
      <c r="F305" s="7"/>
      <c r="G305" s="7"/>
    </row>
    <row r="306" spans="1:7" x14ac:dyDescent="0.25">
      <c r="A306" s="10"/>
      <c r="B306" s="11"/>
      <c r="D306" s="7"/>
      <c r="E306" s="7"/>
      <c r="F306" s="7"/>
      <c r="G306" s="7"/>
    </row>
    <row r="307" spans="1:7" x14ac:dyDescent="0.25">
      <c r="A307" s="10"/>
      <c r="B307" s="11"/>
      <c r="D307" s="7"/>
      <c r="E307" s="7"/>
      <c r="F307" s="7"/>
      <c r="G307" s="7"/>
    </row>
    <row r="308" spans="1:7" x14ac:dyDescent="0.25">
      <c r="A308" s="10"/>
      <c r="B308" s="11"/>
      <c r="D308" s="7"/>
      <c r="E308" s="7"/>
      <c r="F308" s="7"/>
      <c r="G308" s="7"/>
    </row>
    <row r="309" spans="1:7" x14ac:dyDescent="0.25">
      <c r="A309" s="10"/>
      <c r="B309" s="11"/>
      <c r="D309" s="7"/>
      <c r="E309" s="7"/>
      <c r="F309" s="7"/>
      <c r="G309" s="7"/>
    </row>
    <row r="310" spans="1:7" x14ac:dyDescent="0.25">
      <c r="A310" s="10"/>
      <c r="B310" s="11"/>
      <c r="D310" s="7"/>
      <c r="E310" s="7"/>
      <c r="F310" s="7"/>
      <c r="G310" s="7"/>
    </row>
    <row r="311" spans="1:7" x14ac:dyDescent="0.25">
      <c r="A311" s="10"/>
      <c r="B311" s="11"/>
      <c r="D311" s="7"/>
      <c r="E311" s="7"/>
      <c r="F311" s="7"/>
      <c r="G311" s="7"/>
    </row>
    <row r="312" spans="1:7" x14ac:dyDescent="0.25">
      <c r="A312" s="10"/>
      <c r="B312" s="11"/>
      <c r="D312" s="7"/>
      <c r="E312" s="7"/>
      <c r="F312" s="7"/>
      <c r="G312" s="7"/>
    </row>
    <row r="313" spans="1:7" x14ac:dyDescent="0.25">
      <c r="A313" s="10"/>
      <c r="B313" s="11"/>
      <c r="D313" s="7"/>
      <c r="E313" s="7"/>
      <c r="F313" s="7"/>
      <c r="G313" s="7"/>
    </row>
    <row r="314" spans="1:7" x14ac:dyDescent="0.25">
      <c r="A314" s="10"/>
      <c r="B314" s="11"/>
      <c r="D314" s="7"/>
      <c r="E314" s="7"/>
      <c r="F314" s="7"/>
      <c r="G314" s="7"/>
    </row>
    <row r="315" spans="1:7" x14ac:dyDescent="0.25">
      <c r="A315" s="10"/>
      <c r="B315" s="11"/>
      <c r="D315" s="7"/>
      <c r="E315" s="7"/>
      <c r="F315" s="7"/>
      <c r="G315" s="7"/>
    </row>
    <row r="316" spans="1:7" x14ac:dyDescent="0.25">
      <c r="A316" s="10"/>
      <c r="B316" s="11"/>
      <c r="D316" s="7"/>
      <c r="E316" s="7"/>
      <c r="F316" s="7"/>
      <c r="G316" s="7"/>
    </row>
    <row r="317" spans="1:7" x14ac:dyDescent="0.25">
      <c r="A317" s="10"/>
      <c r="B317" s="11"/>
      <c r="D317" s="7"/>
      <c r="E317" s="7"/>
      <c r="F317" s="7"/>
      <c r="G317" s="7"/>
    </row>
    <row r="318" spans="1:7" x14ac:dyDescent="0.25">
      <c r="A318" s="10"/>
      <c r="B318" s="11"/>
      <c r="D318" s="7"/>
      <c r="E318" s="7"/>
      <c r="F318" s="7"/>
      <c r="G318" s="7"/>
    </row>
    <row r="319" spans="1:7" x14ac:dyDescent="0.25">
      <c r="A319" s="10"/>
      <c r="B319" s="11"/>
      <c r="D319" s="7"/>
      <c r="E319" s="7"/>
      <c r="F319" s="7"/>
      <c r="G319" s="7"/>
    </row>
    <row r="320" spans="1:7" x14ac:dyDescent="0.25">
      <c r="A320" s="10"/>
      <c r="B320" s="11"/>
      <c r="D320" s="7"/>
      <c r="E320" s="7"/>
      <c r="F320" s="7"/>
      <c r="G320" s="7"/>
    </row>
    <row r="321" spans="1:7" x14ac:dyDescent="0.25">
      <c r="A321" s="10"/>
      <c r="B321" s="11"/>
      <c r="D321" s="7"/>
      <c r="E321" s="7"/>
      <c r="F321" s="7"/>
      <c r="G321" s="7"/>
    </row>
    <row r="322" spans="1:7" ht="11.45" customHeight="1" x14ac:dyDescent="0.25">
      <c r="A322" s="10"/>
      <c r="B322" s="11"/>
      <c r="D322" s="7"/>
      <c r="E322" s="7"/>
      <c r="F322" s="7"/>
      <c r="G322" s="7"/>
    </row>
    <row r="323" spans="1:7" ht="10.9" hidden="1" customHeight="1" x14ac:dyDescent="0.25">
      <c r="A323" s="10"/>
      <c r="B323" s="11"/>
      <c r="D323" s="7"/>
      <c r="E323" s="7"/>
      <c r="F323" s="7"/>
      <c r="G323" s="7"/>
    </row>
    <row r="324" spans="1:7" hidden="1" x14ac:dyDescent="0.25">
      <c r="A324" s="10"/>
      <c r="B324" s="11"/>
      <c r="D324" s="7"/>
      <c r="E324" s="7"/>
      <c r="F324" s="7"/>
      <c r="G324" s="7"/>
    </row>
    <row r="325" spans="1:7" hidden="1" x14ac:dyDescent="0.25">
      <c r="A325" s="10"/>
      <c r="B325" s="11"/>
      <c r="D325" s="7"/>
      <c r="E325" s="7"/>
      <c r="F325" s="7"/>
      <c r="G325" s="7"/>
    </row>
    <row r="326" spans="1:7" hidden="1" x14ac:dyDescent="0.25">
      <c r="A326" s="10"/>
      <c r="B326" s="11"/>
      <c r="D326" s="7"/>
      <c r="E326" s="7"/>
      <c r="F326" s="7"/>
      <c r="G326" s="7"/>
    </row>
    <row r="327" spans="1:7" hidden="1" x14ac:dyDescent="0.25">
      <c r="A327" s="10"/>
      <c r="B327" s="11"/>
      <c r="D327" s="7"/>
      <c r="E327" s="7"/>
      <c r="F327" s="7"/>
      <c r="G327" s="7"/>
    </row>
    <row r="328" spans="1:7" hidden="1" x14ac:dyDescent="0.25">
      <c r="A328" s="10"/>
      <c r="B328" s="11"/>
      <c r="D328" s="7"/>
      <c r="E328" s="7"/>
      <c r="F328" s="7"/>
      <c r="G328" s="7"/>
    </row>
    <row r="329" spans="1:7" hidden="1" x14ac:dyDescent="0.25">
      <c r="A329" s="10"/>
      <c r="B329" s="11"/>
      <c r="D329" s="7"/>
      <c r="E329" s="7"/>
      <c r="F329" s="7"/>
      <c r="G329" s="7"/>
    </row>
    <row r="330" spans="1:7" hidden="1" x14ac:dyDescent="0.25">
      <c r="A330" s="10"/>
      <c r="B330" s="11"/>
      <c r="D330" s="7"/>
      <c r="E330" s="7"/>
      <c r="F330" s="7"/>
      <c r="G330" s="7"/>
    </row>
    <row r="331" spans="1:7" hidden="1" x14ac:dyDescent="0.25">
      <c r="A331" s="10"/>
      <c r="B331" s="11"/>
      <c r="D331" s="7"/>
      <c r="E331" s="7"/>
      <c r="F331" s="7"/>
      <c r="G331" s="7"/>
    </row>
    <row r="332" spans="1:7" hidden="1" x14ac:dyDescent="0.25">
      <c r="A332" s="10"/>
      <c r="B332" s="11"/>
      <c r="D332" s="7"/>
      <c r="E332" s="7"/>
      <c r="F332" s="7"/>
      <c r="G332" s="7"/>
    </row>
    <row r="333" spans="1:7" hidden="1" x14ac:dyDescent="0.25">
      <c r="A333" s="12"/>
      <c r="B333" s="11"/>
      <c r="D333" s="7"/>
      <c r="E333" s="7"/>
      <c r="F333" s="7"/>
      <c r="G333" s="7"/>
    </row>
    <row r="334" spans="1:7" hidden="1" x14ac:dyDescent="0.25">
      <c r="A334" s="12"/>
      <c r="B334" s="11"/>
      <c r="D334" s="7"/>
      <c r="E334" s="7"/>
      <c r="F334" s="7"/>
      <c r="G334" s="7"/>
    </row>
    <row r="335" spans="1:7" hidden="1" x14ac:dyDescent="0.25">
      <c r="A335" s="12"/>
      <c r="B335" s="11"/>
      <c r="D335" s="7"/>
      <c r="E335" s="7"/>
      <c r="F335" s="7"/>
      <c r="G335" s="7"/>
    </row>
    <row r="336" spans="1:7" hidden="1" x14ac:dyDescent="0.25">
      <c r="A336" s="12"/>
      <c r="B336" s="11"/>
      <c r="D336" s="7"/>
      <c r="E336" s="7"/>
      <c r="F336" s="7"/>
      <c r="G336" s="7"/>
    </row>
    <row r="337" spans="1:7" hidden="1" x14ac:dyDescent="0.25">
      <c r="A337" s="12"/>
      <c r="B337" s="11"/>
      <c r="D337" s="7"/>
      <c r="E337" s="7"/>
      <c r="F337" s="7"/>
      <c r="G337" s="7"/>
    </row>
    <row r="338" spans="1:7" hidden="1" x14ac:dyDescent="0.25">
      <c r="A338" s="12"/>
      <c r="B338" s="11"/>
      <c r="D338" s="7"/>
      <c r="E338" s="7"/>
      <c r="F338" s="7"/>
      <c r="G338" s="7"/>
    </row>
    <row r="339" spans="1:7" hidden="1" x14ac:dyDescent="0.25">
      <c r="A339" s="12"/>
      <c r="B339" s="11"/>
      <c r="D339" s="7"/>
      <c r="E339" s="7"/>
      <c r="F339" s="7"/>
      <c r="G339" s="7"/>
    </row>
    <row r="340" spans="1:7" hidden="1" x14ac:dyDescent="0.25">
      <c r="A340" s="12"/>
      <c r="B340" s="11"/>
      <c r="D340" s="7"/>
      <c r="E340" s="7"/>
      <c r="F340" s="7"/>
      <c r="G340" s="7"/>
    </row>
    <row r="341" spans="1:7" hidden="1" x14ac:dyDescent="0.25">
      <c r="A341" s="12"/>
      <c r="B341" s="11"/>
      <c r="D341" s="7"/>
      <c r="E341" s="7"/>
      <c r="F341" s="7"/>
      <c r="G341" s="7"/>
    </row>
    <row r="342" spans="1:7" hidden="1" x14ac:dyDescent="0.25">
      <c r="A342" s="12"/>
      <c r="B342" s="11"/>
      <c r="D342" s="7"/>
      <c r="E342" s="7"/>
      <c r="F342" s="7"/>
      <c r="G342" s="7"/>
    </row>
    <row r="343" spans="1:7" hidden="1" x14ac:dyDescent="0.25">
      <c r="A343" s="12"/>
      <c r="B343" s="11"/>
      <c r="D343" s="7"/>
      <c r="E343" s="7"/>
      <c r="F343" s="7"/>
      <c r="G343" s="7"/>
    </row>
    <row r="344" spans="1:7" hidden="1" x14ac:dyDescent="0.25">
      <c r="A344" s="12"/>
      <c r="B344" s="11"/>
      <c r="D344" s="7"/>
      <c r="E344" s="7"/>
      <c r="F344" s="7"/>
      <c r="G344" s="7"/>
    </row>
    <row r="345" spans="1:7" hidden="1" x14ac:dyDescent="0.25">
      <c r="A345" s="12"/>
      <c r="B345" s="11"/>
      <c r="D345" s="7"/>
      <c r="E345" s="7"/>
      <c r="F345" s="7"/>
      <c r="G345" s="7"/>
    </row>
    <row r="346" spans="1:7" hidden="1" x14ac:dyDescent="0.25">
      <c r="A346" s="12"/>
      <c r="B346" s="11"/>
      <c r="D346" s="7"/>
      <c r="E346" s="7"/>
      <c r="F346" s="7"/>
      <c r="G346" s="7"/>
    </row>
    <row r="347" spans="1:7" hidden="1" x14ac:dyDescent="0.25">
      <c r="A347" s="12"/>
      <c r="B347" s="11"/>
      <c r="D347" s="7"/>
      <c r="E347" s="7"/>
      <c r="F347" s="7"/>
      <c r="G347" s="7"/>
    </row>
    <row r="348" spans="1:7" hidden="1" x14ac:dyDescent="0.25">
      <c r="A348" s="12"/>
      <c r="B348" s="11"/>
      <c r="D348" s="7"/>
      <c r="E348" s="7"/>
      <c r="F348" s="7"/>
      <c r="G348" s="7"/>
    </row>
    <row r="349" spans="1:7" hidden="1" x14ac:dyDescent="0.25">
      <c r="A349" s="12"/>
      <c r="B349" s="12"/>
      <c r="D349" s="7"/>
      <c r="E349" s="7"/>
      <c r="F349" s="7"/>
      <c r="G349" s="7"/>
    </row>
    <row r="350" spans="1:7" hidden="1" x14ac:dyDescent="0.25">
      <c r="A350" s="12"/>
      <c r="B350" s="12"/>
      <c r="D350" s="7"/>
      <c r="E350" s="7"/>
      <c r="F350" s="7"/>
      <c r="G350" s="7"/>
    </row>
    <row r="351" spans="1:7" ht="9.6" hidden="1" customHeight="1" x14ac:dyDescent="0.25">
      <c r="A351" s="12"/>
      <c r="B351" s="12"/>
      <c r="D351" s="7"/>
      <c r="E351" s="7"/>
      <c r="F351" s="7"/>
      <c r="G351" s="7"/>
    </row>
    <row r="352" spans="1:7" hidden="1" x14ac:dyDescent="0.25">
      <c r="A352" s="12"/>
      <c r="B352" s="12"/>
      <c r="D352" s="7"/>
      <c r="E352" s="7"/>
      <c r="F352" s="7"/>
      <c r="G352" s="7"/>
    </row>
    <row r="353" spans="1:7" hidden="1" x14ac:dyDescent="0.25">
      <c r="A353" s="12"/>
      <c r="B353" s="12"/>
      <c r="D353" s="7"/>
      <c r="E353" s="7"/>
      <c r="F353" s="7"/>
      <c r="G353" s="7"/>
    </row>
    <row r="354" spans="1:7" hidden="1" x14ac:dyDescent="0.25">
      <c r="A354" s="12"/>
      <c r="B354" s="12"/>
      <c r="D354" s="7"/>
      <c r="E354" s="7"/>
      <c r="F354" s="7"/>
      <c r="G354" s="7"/>
    </row>
    <row r="355" spans="1:7" hidden="1" x14ac:dyDescent="0.25">
      <c r="A355" s="12"/>
      <c r="B355" s="12"/>
      <c r="D355" s="7"/>
      <c r="E355" s="7"/>
      <c r="F355" s="7"/>
      <c r="G355" s="7"/>
    </row>
    <row r="356" spans="1:7" hidden="1" x14ac:dyDescent="0.25">
      <c r="A356" s="12"/>
      <c r="B356" s="12"/>
      <c r="D356" s="7"/>
      <c r="E356" s="7"/>
      <c r="F356" s="7"/>
      <c r="G356" s="7"/>
    </row>
    <row r="357" spans="1:7" hidden="1" x14ac:dyDescent="0.25">
      <c r="A357" s="12"/>
      <c r="B357" s="12"/>
      <c r="D357" s="7"/>
      <c r="E357" s="7"/>
      <c r="F357" s="7"/>
      <c r="G357" s="7"/>
    </row>
    <row r="358" spans="1:7" hidden="1" x14ac:dyDescent="0.25">
      <c r="A358" s="12"/>
      <c r="B358" s="12"/>
      <c r="D358" s="7"/>
      <c r="E358" s="7"/>
      <c r="F358" s="7"/>
      <c r="G358" s="7"/>
    </row>
    <row r="359" spans="1:7" hidden="1" x14ac:dyDescent="0.25">
      <c r="A359" s="12"/>
      <c r="B359" s="12"/>
      <c r="D359" s="7"/>
      <c r="E359" s="7"/>
      <c r="F359" s="7"/>
      <c r="G359" s="7"/>
    </row>
    <row r="360" spans="1:7" hidden="1" x14ac:dyDescent="0.25">
      <c r="A360" s="12"/>
      <c r="B360" s="12"/>
      <c r="D360" s="7"/>
      <c r="E360" s="7"/>
      <c r="F360" s="7"/>
      <c r="G360" s="7"/>
    </row>
    <row r="361" spans="1:7" hidden="1" x14ac:dyDescent="0.25">
      <c r="A361" s="12"/>
      <c r="B361" s="12"/>
      <c r="D361" s="7"/>
      <c r="E361" s="7"/>
      <c r="F361" s="7"/>
      <c r="G361" s="7"/>
    </row>
    <row r="362" spans="1:7" hidden="1" x14ac:dyDescent="0.25">
      <c r="A362" s="12"/>
      <c r="B362" s="12"/>
      <c r="D362" s="7"/>
      <c r="E362" s="7"/>
      <c r="F362" s="7"/>
      <c r="G362" s="7"/>
    </row>
    <row r="363" spans="1:7" hidden="1" x14ac:dyDescent="0.25">
      <c r="A363" s="12"/>
      <c r="B363" s="12"/>
      <c r="D363" s="7"/>
      <c r="E363" s="7"/>
      <c r="F363" s="7"/>
      <c r="G363" s="7"/>
    </row>
    <row r="364" spans="1:7" hidden="1" x14ac:dyDescent="0.25">
      <c r="A364" s="12"/>
      <c r="B364" s="12"/>
      <c r="D364" s="7"/>
      <c r="E364" s="7"/>
      <c r="F364" s="7"/>
      <c r="G364" s="7"/>
    </row>
    <row r="365" spans="1:7" ht="9" hidden="1" customHeight="1" x14ac:dyDescent="0.25">
      <c r="A365" s="12"/>
      <c r="B365" s="12"/>
      <c r="D365" s="7"/>
      <c r="E365" s="7"/>
      <c r="F365" s="7"/>
      <c r="G365" s="7"/>
    </row>
    <row r="366" spans="1:7" hidden="1" x14ac:dyDescent="0.25">
      <c r="A366" s="12"/>
      <c r="B366" s="12"/>
      <c r="D366" s="7"/>
      <c r="E366" s="7"/>
      <c r="F366" s="7"/>
      <c r="G366" s="7"/>
    </row>
    <row r="367" spans="1:7" hidden="1" x14ac:dyDescent="0.25">
      <c r="A367" s="12"/>
      <c r="B367" s="12"/>
      <c r="D367" s="7"/>
      <c r="E367" s="7"/>
      <c r="F367" s="7"/>
      <c r="G367" s="7"/>
    </row>
    <row r="368" spans="1:7" hidden="1" x14ac:dyDescent="0.25">
      <c r="A368" s="12"/>
      <c r="B368" s="12"/>
      <c r="D368" s="7"/>
      <c r="E368" s="7"/>
      <c r="F368" s="7"/>
      <c r="G368" s="7"/>
    </row>
    <row r="369" spans="1:7" hidden="1" x14ac:dyDescent="0.25">
      <c r="A369" s="12"/>
      <c r="B369" s="12"/>
      <c r="D369" s="7"/>
      <c r="E369" s="7"/>
      <c r="F369" s="7"/>
      <c r="G369" s="7"/>
    </row>
    <row r="370" spans="1:7" hidden="1" x14ac:dyDescent="0.25">
      <c r="A370" s="12"/>
      <c r="B370" s="12"/>
      <c r="D370" s="7"/>
      <c r="E370" s="7"/>
      <c r="F370" s="7"/>
      <c r="G370" s="7"/>
    </row>
    <row r="371" spans="1:7" hidden="1" x14ac:dyDescent="0.25">
      <c r="A371" s="12"/>
      <c r="B371" s="12"/>
      <c r="D371" s="7"/>
      <c r="E371" s="7"/>
      <c r="F371" s="7"/>
      <c r="G371" s="7"/>
    </row>
    <row r="372" spans="1:7" hidden="1" x14ac:dyDescent="0.25">
      <c r="A372" s="12"/>
      <c r="B372" s="12"/>
      <c r="D372" s="7"/>
      <c r="E372" s="7"/>
      <c r="F372" s="7"/>
      <c r="G372" s="7"/>
    </row>
    <row r="373" spans="1:7" hidden="1" x14ac:dyDescent="0.25">
      <c r="A373" s="12"/>
      <c r="B373" s="12"/>
      <c r="D373" s="7"/>
      <c r="E373" s="7"/>
      <c r="F373" s="7"/>
      <c r="G373" s="7"/>
    </row>
    <row r="374" spans="1:7" hidden="1" x14ac:dyDescent="0.25">
      <c r="A374" s="12"/>
      <c r="B374" s="12"/>
      <c r="D374" s="7"/>
      <c r="E374" s="7"/>
      <c r="F374" s="7"/>
      <c r="G374" s="7"/>
    </row>
    <row r="375" spans="1:7" ht="4.9000000000000004" hidden="1" customHeight="1" x14ac:dyDescent="0.25">
      <c r="A375" s="12"/>
      <c r="B375" s="12"/>
      <c r="D375" s="7"/>
      <c r="E375" s="7"/>
      <c r="F375" s="7"/>
      <c r="G375" s="7"/>
    </row>
    <row r="376" spans="1:7" hidden="1" x14ac:dyDescent="0.25">
      <c r="A376" s="12"/>
      <c r="B376" s="12"/>
      <c r="D376" s="7"/>
      <c r="E376" s="7"/>
      <c r="F376" s="7"/>
      <c r="G376" s="7"/>
    </row>
    <row r="377" spans="1:7" hidden="1" x14ac:dyDescent="0.25">
      <c r="A377" s="12"/>
      <c r="B377" s="12"/>
      <c r="D377" s="7"/>
      <c r="E377" s="7"/>
      <c r="F377" s="7"/>
      <c r="G377" s="7"/>
    </row>
    <row r="378" spans="1:7" hidden="1" x14ac:dyDescent="0.25">
      <c r="A378" s="12"/>
      <c r="B378" s="12"/>
      <c r="D378" s="7"/>
      <c r="E378" s="7"/>
      <c r="F378" s="7"/>
      <c r="G378" s="7"/>
    </row>
    <row r="379" spans="1:7" hidden="1" x14ac:dyDescent="0.25">
      <c r="A379" s="12"/>
      <c r="B379" s="12"/>
      <c r="D379" s="7"/>
      <c r="E379" s="7"/>
      <c r="F379" s="7"/>
      <c r="G379" s="7"/>
    </row>
    <row r="380" spans="1:7" hidden="1" x14ac:dyDescent="0.25">
      <c r="A380" s="12"/>
      <c r="B380" s="12"/>
      <c r="D380" s="7"/>
      <c r="E380" s="7"/>
      <c r="F380" s="7"/>
      <c r="G380" s="7"/>
    </row>
    <row r="381" spans="1:7" hidden="1" x14ac:dyDescent="0.25">
      <c r="A381" s="12"/>
      <c r="B381" s="12"/>
      <c r="D381" s="7"/>
      <c r="E381" s="7"/>
      <c r="F381" s="7"/>
      <c r="G381" s="7"/>
    </row>
    <row r="382" spans="1:7" hidden="1" x14ac:dyDescent="0.25">
      <c r="A382" s="12"/>
      <c r="B382" s="12"/>
      <c r="D382" s="7"/>
      <c r="E382" s="7"/>
      <c r="F382" s="7"/>
      <c r="G382" s="7"/>
    </row>
    <row r="383" spans="1:7" hidden="1" x14ac:dyDescent="0.25">
      <c r="A383" s="12"/>
      <c r="B383" s="12"/>
      <c r="D383" s="7"/>
      <c r="E383" s="7"/>
      <c r="F383" s="7"/>
      <c r="G383" s="7"/>
    </row>
    <row r="384" spans="1:7" hidden="1" x14ac:dyDescent="0.25">
      <c r="A384" s="12"/>
      <c r="B384" s="12"/>
      <c r="D384" s="7"/>
      <c r="E384" s="7"/>
      <c r="F384" s="7"/>
      <c r="G384" s="7"/>
    </row>
    <row r="385" spans="1:7" hidden="1" x14ac:dyDescent="0.25">
      <c r="A385" s="12"/>
      <c r="B385" s="12"/>
      <c r="D385" s="7"/>
      <c r="E385" s="7"/>
      <c r="F385" s="7"/>
      <c r="G385" s="7"/>
    </row>
    <row r="386" spans="1:7" hidden="1" x14ac:dyDescent="0.25">
      <c r="A386" s="12"/>
      <c r="B386" s="12"/>
      <c r="D386" s="7"/>
      <c r="E386" s="7"/>
      <c r="F386" s="7"/>
      <c r="G386" s="7"/>
    </row>
    <row r="387" spans="1:7" hidden="1" x14ac:dyDescent="0.25">
      <c r="A387" s="12"/>
      <c r="B387" s="12"/>
      <c r="D387" s="7"/>
      <c r="E387" s="7"/>
      <c r="F387" s="7"/>
      <c r="G387" s="7"/>
    </row>
    <row r="388" spans="1:7" hidden="1" x14ac:dyDescent="0.25">
      <c r="A388" s="12"/>
      <c r="B388" s="12"/>
      <c r="D388" s="7"/>
      <c r="E388" s="7"/>
      <c r="F388" s="7"/>
      <c r="G388" s="7"/>
    </row>
    <row r="389" spans="1:7" hidden="1" x14ac:dyDescent="0.25">
      <c r="A389" s="12"/>
      <c r="B389" s="12"/>
      <c r="D389" s="7"/>
      <c r="E389" s="7"/>
      <c r="F389" s="7"/>
      <c r="G389" s="7"/>
    </row>
    <row r="390" spans="1:7" hidden="1" x14ac:dyDescent="0.25">
      <c r="A390" s="12"/>
      <c r="B390" s="12"/>
      <c r="D390" s="7"/>
      <c r="E390" s="7"/>
      <c r="F390" s="7"/>
      <c r="G390" s="7"/>
    </row>
    <row r="391" spans="1:7" hidden="1" x14ac:dyDescent="0.25">
      <c r="A391" s="12"/>
      <c r="B391" s="12"/>
      <c r="D391" s="7"/>
      <c r="E391" s="7"/>
      <c r="F391" s="7"/>
      <c r="G391" s="7"/>
    </row>
    <row r="392" spans="1:7" hidden="1" x14ac:dyDescent="0.25">
      <c r="A392" s="12"/>
      <c r="B392" s="12"/>
      <c r="D392" s="7"/>
      <c r="E392" s="7"/>
      <c r="F392" s="7"/>
      <c r="G392" s="7"/>
    </row>
    <row r="393" spans="1:7" hidden="1" x14ac:dyDescent="0.25">
      <c r="A393" s="12"/>
      <c r="B393" s="12"/>
      <c r="D393" s="7"/>
      <c r="E393" s="7"/>
      <c r="F393" s="7"/>
      <c r="G393" s="7"/>
    </row>
    <row r="394" spans="1:7" hidden="1" x14ac:dyDescent="0.25">
      <c r="A394" s="12"/>
      <c r="B394" s="12"/>
      <c r="D394" s="7"/>
      <c r="E394" s="7"/>
      <c r="F394" s="7"/>
      <c r="G394" s="7"/>
    </row>
    <row r="395" spans="1:7" hidden="1" x14ac:dyDescent="0.25">
      <c r="A395" s="12"/>
      <c r="B395" s="12"/>
      <c r="D395" s="7"/>
      <c r="E395" s="7"/>
      <c r="F395" s="7"/>
      <c r="G395" s="7"/>
    </row>
    <row r="396" spans="1:7" hidden="1" x14ac:dyDescent="0.25">
      <c r="A396" s="12"/>
      <c r="B396" s="12"/>
      <c r="D396" s="7"/>
      <c r="E396" s="7"/>
      <c r="F396" s="7"/>
      <c r="G396" s="7"/>
    </row>
    <row r="397" spans="1:7" hidden="1" x14ac:dyDescent="0.25">
      <c r="A397" s="12"/>
      <c r="B397" s="12"/>
      <c r="D397" s="7"/>
      <c r="E397" s="7"/>
      <c r="F397" s="7"/>
      <c r="G397" s="7"/>
    </row>
    <row r="398" spans="1:7" hidden="1" x14ac:dyDescent="0.25">
      <c r="A398" s="12"/>
      <c r="B398" s="12"/>
      <c r="D398" s="7"/>
      <c r="E398" s="7"/>
      <c r="F398" s="7"/>
      <c r="G398" s="7"/>
    </row>
    <row r="399" spans="1:7" hidden="1" x14ac:dyDescent="0.25">
      <c r="A399" s="12"/>
      <c r="B399" s="12"/>
      <c r="D399" s="7"/>
      <c r="E399" s="7"/>
      <c r="F399" s="7"/>
      <c r="G399" s="7"/>
    </row>
    <row r="400" spans="1:7" hidden="1" x14ac:dyDescent="0.25">
      <c r="A400" s="12"/>
      <c r="B400" s="12"/>
      <c r="D400" s="7"/>
      <c r="E400" s="7"/>
      <c r="F400" s="7"/>
      <c r="G400" s="7"/>
    </row>
    <row r="401" spans="1:7" hidden="1" x14ac:dyDescent="0.25">
      <c r="A401" s="12"/>
      <c r="B401" s="12"/>
      <c r="D401" s="7"/>
      <c r="E401" s="7"/>
      <c r="F401" s="7"/>
      <c r="G401" s="7"/>
    </row>
    <row r="402" spans="1:7" hidden="1" x14ac:dyDescent="0.25">
      <c r="A402" s="12"/>
      <c r="B402" s="12"/>
    </row>
    <row r="403" spans="1:7" hidden="1" x14ac:dyDescent="0.25">
      <c r="A403" s="12"/>
      <c r="B403" s="12"/>
    </row>
    <row r="404" spans="1:7" hidden="1" x14ac:dyDescent="0.25">
      <c r="A404" s="12"/>
      <c r="B404" s="12"/>
    </row>
    <row r="405" spans="1:7" hidden="1" x14ac:dyDescent="0.25">
      <c r="A405" s="12"/>
      <c r="B405" s="12"/>
    </row>
    <row r="406" spans="1:7" hidden="1" x14ac:dyDescent="0.25">
      <c r="A406" s="12"/>
      <c r="B406" s="12"/>
    </row>
    <row r="407" spans="1:7" hidden="1" x14ac:dyDescent="0.25">
      <c r="A407" s="12"/>
      <c r="B407" s="12"/>
    </row>
    <row r="408" spans="1:7" ht="12.6" hidden="1" customHeight="1" x14ac:dyDescent="0.25">
      <c r="A408" s="12"/>
      <c r="B408" s="12"/>
    </row>
    <row r="409" spans="1:7" hidden="1" x14ac:dyDescent="0.25">
      <c r="A409" s="12"/>
      <c r="B409" s="12"/>
    </row>
    <row r="410" spans="1:7" hidden="1" x14ac:dyDescent="0.25">
      <c r="A410" s="12"/>
      <c r="B410" s="12"/>
    </row>
    <row r="411" spans="1:7" hidden="1" x14ac:dyDescent="0.25"/>
    <row r="412" spans="1:7" hidden="1" x14ac:dyDescent="0.25"/>
    <row r="413" spans="1:7" hidden="1" x14ac:dyDescent="0.25"/>
    <row r="414" spans="1:7" hidden="1" x14ac:dyDescent="0.25"/>
    <row r="415" spans="1:7" hidden="1" x14ac:dyDescent="0.25"/>
    <row r="416" spans="1:7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</sheetData>
  <mergeCells count="125">
    <mergeCell ref="A247:A251"/>
    <mergeCell ref="B247:B251"/>
    <mergeCell ref="A237:A241"/>
    <mergeCell ref="B237:B241"/>
    <mergeCell ref="A242:A246"/>
    <mergeCell ref="A266:C266"/>
    <mergeCell ref="A269:C269"/>
    <mergeCell ref="B272:F272"/>
    <mergeCell ref="A264:C264"/>
    <mergeCell ref="A261:A263"/>
    <mergeCell ref="B261:B263"/>
    <mergeCell ref="A265:C265"/>
    <mergeCell ref="A267:C267"/>
    <mergeCell ref="A252:A254"/>
    <mergeCell ref="B252:B254"/>
    <mergeCell ref="A255:A257"/>
    <mergeCell ref="B255:B257"/>
    <mergeCell ref="A258:A260"/>
    <mergeCell ref="B258:B260"/>
    <mergeCell ref="A268:C268"/>
    <mergeCell ref="A270:C270"/>
    <mergeCell ref="A271:G271"/>
    <mergeCell ref="B242:B246"/>
    <mergeCell ref="A229:A232"/>
    <mergeCell ref="B229:B232"/>
    <mergeCell ref="A233:A236"/>
    <mergeCell ref="B233:B236"/>
    <mergeCell ref="A216:A219"/>
    <mergeCell ref="B216:B219"/>
    <mergeCell ref="A220:A223"/>
    <mergeCell ref="B220:B223"/>
    <mergeCell ref="A224:A228"/>
    <mergeCell ref="B224:B228"/>
    <mergeCell ref="A207:A210"/>
    <mergeCell ref="B207:B210"/>
    <mergeCell ref="A211:A215"/>
    <mergeCell ref="B211:B215"/>
    <mergeCell ref="A199:A202"/>
    <mergeCell ref="B199:B202"/>
    <mergeCell ref="A203:A206"/>
    <mergeCell ref="B203:B206"/>
    <mergeCell ref="A190:A194"/>
    <mergeCell ref="B190:B194"/>
    <mergeCell ref="A195:A198"/>
    <mergeCell ref="B195:B198"/>
    <mergeCell ref="A181:A185"/>
    <mergeCell ref="B181:B185"/>
    <mergeCell ref="A186:A189"/>
    <mergeCell ref="B186:B189"/>
    <mergeCell ref="A177:A180"/>
    <mergeCell ref="B177:B180"/>
    <mergeCell ref="A172:A176"/>
    <mergeCell ref="B172:B176"/>
    <mergeCell ref="A160:A164"/>
    <mergeCell ref="B160:B164"/>
    <mergeCell ref="A165:A171"/>
    <mergeCell ref="B165:B171"/>
    <mergeCell ref="A150:A154"/>
    <mergeCell ref="B150:B154"/>
    <mergeCell ref="A155:A159"/>
    <mergeCell ref="B155:B159"/>
    <mergeCell ref="A145:A149"/>
    <mergeCell ref="B145:B149"/>
    <mergeCell ref="A124:A128"/>
    <mergeCell ref="B124:B128"/>
    <mergeCell ref="A129:A133"/>
    <mergeCell ref="B129:B133"/>
    <mergeCell ref="A134:A139"/>
    <mergeCell ref="B134:B139"/>
    <mergeCell ref="B140:B144"/>
    <mergeCell ref="A106:A111"/>
    <mergeCell ref="B106:B111"/>
    <mergeCell ref="A112:A117"/>
    <mergeCell ref="B112:B117"/>
    <mergeCell ref="A118:A123"/>
    <mergeCell ref="B118:B123"/>
    <mergeCell ref="A90:A95"/>
    <mergeCell ref="B90:B95"/>
    <mergeCell ref="A96:A100"/>
    <mergeCell ref="B96:B100"/>
    <mergeCell ref="A101:A105"/>
    <mergeCell ref="B101:B105"/>
    <mergeCell ref="A73:A77"/>
    <mergeCell ref="B73:B77"/>
    <mergeCell ref="A78:A83"/>
    <mergeCell ref="B78:B83"/>
    <mergeCell ref="A84:A89"/>
    <mergeCell ref="B84:B89"/>
    <mergeCell ref="A58:A62"/>
    <mergeCell ref="B58:B62"/>
    <mergeCell ref="A63:A67"/>
    <mergeCell ref="B63:B67"/>
    <mergeCell ref="A68:A72"/>
    <mergeCell ref="B68:B72"/>
    <mergeCell ref="A43:A47"/>
    <mergeCell ref="B43:B47"/>
    <mergeCell ref="A48:A52"/>
    <mergeCell ref="B48:B52"/>
    <mergeCell ref="A53:A57"/>
    <mergeCell ref="B53:B57"/>
    <mergeCell ref="A28:A32"/>
    <mergeCell ref="B28:B32"/>
    <mergeCell ref="A33:A37"/>
    <mergeCell ref="B33:B37"/>
    <mergeCell ref="A38:A42"/>
    <mergeCell ref="B38:B42"/>
    <mergeCell ref="E3:G3"/>
    <mergeCell ref="E2:G2"/>
    <mergeCell ref="E1:G1"/>
    <mergeCell ref="A12:A17"/>
    <mergeCell ref="B12:B17"/>
    <mergeCell ref="A18:A22"/>
    <mergeCell ref="B18:B22"/>
    <mergeCell ref="A23:A27"/>
    <mergeCell ref="B23:B27"/>
    <mergeCell ref="E4:G4"/>
    <mergeCell ref="A7:G7"/>
    <mergeCell ref="A8:G8"/>
    <mergeCell ref="A9:A11"/>
    <mergeCell ref="B9:B11"/>
    <mergeCell ref="C9:C11"/>
    <mergeCell ref="D9:D11"/>
    <mergeCell ref="E9:G9"/>
    <mergeCell ref="E10:F10"/>
    <mergeCell ref="G10:G11"/>
  </mergeCells>
  <pageMargins left="1.1811023622047245" right="0.35433070866141736" top="0.78740157480314965" bottom="0.39370078740157483" header="0.31496062992125984" footer="0.31496062992125984"/>
  <pageSetup paperSize="9" scale="77" orientation="portrait" r:id="rId1"/>
  <headerFooter differentFirst="1">
    <oddHeader xml:space="preserve">&amp;C&amp;P
</oddHeader>
  </headerFooter>
  <rowBreaks count="7" manualBreakCount="7">
    <brk id="37" max="6" man="1"/>
    <brk id="72" max="6" man="1"/>
    <brk id="105" max="6" man="1"/>
    <brk id="139" max="6" man="1"/>
    <brk id="171" max="6" man="1"/>
    <brk id="206" max="6" man="1"/>
    <brk id="2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2a priedas</vt:lpstr>
      <vt:lpstr>'2a priedas'!Print_Area</vt:lpstr>
      <vt:lpstr>'2a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Symonovic</dc:creator>
  <cp:lastModifiedBy>Olga Bilinska</cp:lastModifiedBy>
  <cp:lastPrinted>2023-01-23T09:30:47Z</cp:lastPrinted>
  <dcterms:created xsi:type="dcterms:W3CDTF">2016-10-03T06:46:56Z</dcterms:created>
  <dcterms:modified xsi:type="dcterms:W3CDTF">2023-01-23T10:58:30Z</dcterms:modified>
</cp:coreProperties>
</file>